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firstSheet="1" activeTab="1"/>
  </bookViews>
  <sheets>
    <sheet name="360Qex" sheetId="1" state="hidden" r:id="rId1"/>
    <sheet name="表1" sheetId="2" r:id="rId2"/>
    <sheet name="表2" sheetId="3" r:id="rId3"/>
    <sheet name="表3" sheetId="4" r:id="rId4"/>
    <sheet name="表4" sheetId="5" r:id="rId5"/>
  </sheets>
  <definedNames/>
  <calcPr fullCalcOnLoad="1"/>
</workbook>
</file>

<file path=xl/sharedStrings.xml><?xml version="1.0" encoding="utf-8"?>
<sst xmlns="http://schemas.openxmlformats.org/spreadsheetml/2006/main" count="236" uniqueCount="97">
  <si>
    <t>附表1</t>
  </si>
  <si>
    <t>泉州市保障性安居工程进展情况汇总表</t>
  </si>
  <si>
    <t>单位：万元、套、户、%</t>
  </si>
  <si>
    <t xml:space="preserve">项目               </t>
  </si>
  <si>
    <t>全省合计</t>
  </si>
  <si>
    <t>各设区市（单位）统计指标</t>
  </si>
  <si>
    <t>市直</t>
  </si>
  <si>
    <t>鲤城区</t>
  </si>
  <si>
    <t>丰泽区</t>
  </si>
  <si>
    <t>洛江区</t>
  </si>
  <si>
    <t>泉港区</t>
  </si>
  <si>
    <t>泉州开发区</t>
  </si>
  <si>
    <t>台商投资区</t>
  </si>
  <si>
    <t>晋江市</t>
  </si>
  <si>
    <t>石狮市</t>
  </si>
  <si>
    <t>南安市</t>
  </si>
  <si>
    <t>惠安县</t>
  </si>
  <si>
    <t>安溪县</t>
  </si>
  <si>
    <t>永春县</t>
  </si>
  <si>
    <t>德化县</t>
  </si>
  <si>
    <t>开工建设目标任务</t>
  </si>
  <si>
    <t>---</t>
  </si>
  <si>
    <t>基本建成目标任务</t>
  </si>
  <si>
    <t>投资完成情况</t>
  </si>
  <si>
    <t>年度计划投资</t>
  </si>
  <si>
    <t>年度完成投资</t>
  </si>
  <si>
    <t>完成投资率（%）</t>
  </si>
  <si>
    <t>开工套数</t>
  </si>
  <si>
    <t>历年来保障性安居工程累计开工套数</t>
  </si>
  <si>
    <t>其中：历年各类保障性住房开工套数</t>
  </si>
  <si>
    <t xml:space="preserve">     历年各类棚户区开工套数</t>
  </si>
  <si>
    <t xml:space="preserve">     2021年度新开工套数</t>
  </si>
  <si>
    <t>开工率（%）</t>
  </si>
  <si>
    <t>基本建成情况</t>
  </si>
  <si>
    <t>历年来保障性安居工程累计基本建成套数</t>
  </si>
  <si>
    <t>其中：历年来保障性安居工程累计竣工套数</t>
  </si>
  <si>
    <t>历年来累计基本建成率（%）</t>
  </si>
  <si>
    <t xml:space="preserve">     2021年基本建成套数</t>
  </si>
  <si>
    <t xml:space="preserve">     2021年基本建成率（%）</t>
  </si>
  <si>
    <t>配租配售情况</t>
  </si>
  <si>
    <t>历年各类保障性住房配租配售套数</t>
  </si>
  <si>
    <t>历年配租配售套率（%）</t>
  </si>
  <si>
    <t>其中：2021年初至本月底新增配租配售套数</t>
  </si>
  <si>
    <t>附表2</t>
  </si>
  <si>
    <t>泉州市保障性安居工程开工情况表</t>
  </si>
  <si>
    <t>单位：套、户</t>
  </si>
  <si>
    <t>序号</t>
  </si>
  <si>
    <t>设区市</t>
  </si>
  <si>
    <t>市里下达棚各类户区改造目标套数</t>
  </si>
  <si>
    <t>各类棚户区安置住房开工套数（含货币安置）</t>
  </si>
  <si>
    <t>保障性安居工程开工率</t>
  </si>
  <si>
    <t>城市棚户区安置住房</t>
  </si>
  <si>
    <t>工矿棚户区安置住房</t>
  </si>
  <si>
    <t>林区棚户区实施改造户数</t>
  </si>
  <si>
    <t>垦区危旧房实施改造户数</t>
  </si>
  <si>
    <t>城市棚户区改造货币安置户数</t>
  </si>
  <si>
    <t>政府收购房源安置</t>
  </si>
  <si>
    <t>政府搭桥，居民选购商品房安置</t>
  </si>
  <si>
    <t>居民自由支配货币补偿款</t>
  </si>
  <si>
    <t>全市合计</t>
  </si>
  <si>
    <t>附表3</t>
  </si>
  <si>
    <t>泉州市2021年保障性安居工程基本建成情况表</t>
  </si>
  <si>
    <t xml:space="preserve">类别       项目               </t>
  </si>
  <si>
    <t>历年来累计基本建成套数</t>
  </si>
  <si>
    <t>项目</t>
  </si>
  <si>
    <t>各设区市（单位）2021年基本建成套数</t>
  </si>
  <si>
    <t>(2021年前基本建成218690套)</t>
  </si>
  <si>
    <t>其中：2021年基本建成数</t>
  </si>
  <si>
    <t>其中：2021年前货币安置户数</t>
  </si>
  <si>
    <t>保障性安居工程
合计</t>
  </si>
  <si>
    <t xml:space="preserve">当年基本建成数 </t>
  </si>
  <si>
    <t>2021年前基本建成</t>
  </si>
  <si>
    <t>（一）保障性政策性住房小计</t>
  </si>
  <si>
    <t>1、廉租住房（含购改租）</t>
  </si>
  <si>
    <t>2、经济适用住房</t>
  </si>
  <si>
    <t>3、公共租赁住房（含购改租）</t>
  </si>
  <si>
    <t>4、限价商品住房</t>
  </si>
  <si>
    <t>（二）各类棚户区改造小计</t>
  </si>
  <si>
    <t>1、城市棚户区</t>
  </si>
  <si>
    <t>2、国有工矿棚户区</t>
  </si>
  <si>
    <t>3、林区（场）棚户区（危旧房）</t>
  </si>
  <si>
    <t>4、垦区危旧房</t>
  </si>
  <si>
    <t>附表4</t>
  </si>
  <si>
    <t>泉州市各类保障性住房配租配售情况汇总表</t>
  </si>
  <si>
    <t>单位：套、户、%</t>
  </si>
  <si>
    <t>历年各类保障性住房累计开工套数</t>
  </si>
  <si>
    <t>历年各类保障性住房累计竣工套数</t>
  </si>
  <si>
    <t>历年各类保障性住房累计配租配售套数</t>
  </si>
  <si>
    <t>竣 工 及 配 租 配 售</t>
  </si>
  <si>
    <t>配租配售率（%)</t>
  </si>
  <si>
    <t>公共租赁住房（含廉租住房）</t>
  </si>
  <si>
    <t>经济适用住房</t>
  </si>
  <si>
    <t>限价商品住房</t>
  </si>
  <si>
    <t>历年累计开工套数</t>
  </si>
  <si>
    <t>历年累计竣工套数</t>
  </si>
  <si>
    <t>历年累计配租配售套数</t>
  </si>
  <si>
    <t>合计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</si>
</sst>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yyyy&quot;年&quot;m&quot;月&quot;d&quot;日&quot;;@"/>
    <numFmt numFmtId="181" formatCode="0_ "/>
    <numFmt numFmtId="182" formatCode="0_);[Red]\(0\)"/>
  </numFmts>
  <fonts count="39">
    <font>
      <sz val="12"/>
      <name val="宋体"/>
      <family val="0"/>
    </font>
    <font>
      <sz val="18"/>
      <color indexed="8"/>
      <name val="Helv"/>
      <family val="2"/>
    </font>
    <font>
      <b/>
      <sz val="10"/>
      <color indexed="8"/>
      <name val="Helv"/>
      <family val="2"/>
    </font>
    <font>
      <sz val="10"/>
      <color indexed="8"/>
      <name val="Helv"/>
      <family val="2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黑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0"/>
      <name val="Helv"/>
      <family val="2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8"/>
      <color rgb="FF000000"/>
      <name val="Helv"/>
      <family val="2"/>
    </font>
    <font>
      <b/>
      <sz val="10"/>
      <color rgb="FF000000"/>
      <name val="Helv"/>
      <family val="2"/>
    </font>
    <font>
      <sz val="10"/>
      <color rgb="FF000000"/>
      <name val="Helv"/>
      <family val="2"/>
    </font>
    <font>
      <b/>
      <sz val="10"/>
      <color rgb="FF000000"/>
      <name val="宋体"/>
      <family val="0"/>
    </font>
    <font>
      <b/>
      <sz val="18"/>
      <color rgb="FF000000"/>
      <name val="宋体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黑体"/>
      <family val="3"/>
    </font>
    <font>
      <sz val="12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177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0" fillId="0" borderId="0">
      <alignment vertical="center"/>
      <protection/>
    </xf>
    <xf numFmtId="0" fontId="22" fillId="0" borderId="0">
      <alignment/>
      <protection/>
    </xf>
    <xf numFmtId="0" fontId="11" fillId="0" borderId="4" applyNumberFormat="0" applyFill="0" applyAlignment="0" applyProtection="0"/>
    <xf numFmtId="0" fontId="14" fillId="8" borderId="0" applyNumberFormat="0" applyBorder="0" applyAlignment="0" applyProtection="0"/>
    <xf numFmtId="0" fontId="18" fillId="0" borderId="5" applyNumberFormat="0" applyFill="0" applyAlignment="0" applyProtection="0"/>
    <xf numFmtId="0" fontId="14" fillId="9" borderId="0" applyNumberFormat="0" applyBorder="0" applyAlignment="0" applyProtection="0"/>
    <xf numFmtId="0" fontId="17" fillId="10" borderId="6" applyNumberFormat="0" applyAlignment="0" applyProtection="0"/>
    <xf numFmtId="0" fontId="23" fillId="10" borderId="1" applyNumberFormat="0" applyAlignment="0" applyProtection="0"/>
    <xf numFmtId="0" fontId="26" fillId="11" borderId="7" applyNumberFormat="0" applyAlignment="0" applyProtection="0"/>
    <xf numFmtId="0" fontId="10" fillId="3" borderId="0" applyNumberFormat="0" applyBorder="0" applyAlignment="0" applyProtection="0"/>
    <xf numFmtId="0" fontId="14" fillId="12" borderId="0" applyNumberFormat="0" applyBorder="0" applyAlignment="0" applyProtection="0"/>
    <xf numFmtId="0" fontId="15" fillId="0" borderId="8" applyNumberFormat="0" applyFill="0" applyAlignment="0" applyProtection="0"/>
    <xf numFmtId="0" fontId="27" fillId="0" borderId="9" applyNumberFormat="0" applyFill="0" applyAlignment="0" applyProtection="0"/>
    <xf numFmtId="0" fontId="29" fillId="2" borderId="0" applyNumberFormat="0" applyBorder="0" applyAlignment="0" applyProtection="0"/>
    <xf numFmtId="0" fontId="0" fillId="0" borderId="0">
      <alignment/>
      <protection/>
    </xf>
    <xf numFmtId="0" fontId="28" fillId="13" borderId="0" applyNumberFormat="0" applyBorder="0" applyAlignment="0" applyProtection="0"/>
    <xf numFmtId="0" fontId="10" fillId="14" borderId="0" applyNumberFormat="0" applyBorder="0" applyAlignment="0" applyProtection="0"/>
    <xf numFmtId="0" fontId="14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4" fillId="20" borderId="0" applyNumberFormat="0" applyBorder="0" applyAlignment="0" applyProtection="0"/>
    <xf numFmtId="0" fontId="1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0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</cellStyleXfs>
  <cellXfs count="88">
    <xf numFmtId="0" fontId="0" fillId="0" borderId="0" xfId="0" applyAlignment="1">
      <alignment vertical="center"/>
    </xf>
    <xf numFmtId="0" fontId="30" fillId="0" borderId="0" xfId="74" applyFont="1" applyFill="1" applyProtection="1">
      <alignment/>
      <protection/>
    </xf>
    <xf numFmtId="0" fontId="31" fillId="0" borderId="0" xfId="74" applyFont="1" applyFill="1" applyProtection="1">
      <alignment/>
      <protection/>
    </xf>
    <xf numFmtId="0" fontId="32" fillId="0" borderId="0" xfId="74" applyFont="1" applyFill="1" applyProtection="1">
      <alignment/>
      <protection/>
    </xf>
    <xf numFmtId="0" fontId="33" fillId="0" borderId="0" xfId="74" applyFont="1" applyFill="1" applyAlignment="1" applyProtection="1">
      <alignment horizontal="left" vertical="center"/>
      <protection/>
    </xf>
    <xf numFmtId="0" fontId="33" fillId="0" borderId="0" xfId="74" applyFont="1" applyFill="1" applyAlignment="1" applyProtection="1">
      <alignment/>
      <protection/>
    </xf>
    <xf numFmtId="0" fontId="34" fillId="0" borderId="0" xfId="74" applyFont="1" applyFill="1" applyAlignment="1" applyProtection="1">
      <alignment horizontal="center" vertical="center"/>
      <protection/>
    </xf>
    <xf numFmtId="180" fontId="35" fillId="0" borderId="10" xfId="74" applyNumberFormat="1" applyFont="1" applyFill="1" applyBorder="1" applyAlignment="1" applyProtection="1">
      <alignment horizontal="center" vertical="center"/>
      <protection/>
    </xf>
    <xf numFmtId="180" fontId="35" fillId="0" borderId="10" xfId="74" applyNumberFormat="1" applyFont="1" applyFill="1" applyBorder="1" applyProtection="1">
      <alignment/>
      <protection/>
    </xf>
    <xf numFmtId="180" fontId="35" fillId="0" borderId="0" xfId="74" applyNumberFormat="1" applyFont="1" applyFill="1" applyBorder="1" applyProtection="1">
      <alignment/>
      <protection/>
    </xf>
    <xf numFmtId="0" fontId="35" fillId="0" borderId="0" xfId="74" applyFont="1" applyFill="1" applyAlignment="1" applyProtection="1">
      <alignment horizontal="center" vertical="center"/>
      <protection/>
    </xf>
    <xf numFmtId="0" fontId="33" fillId="0" borderId="11" xfId="74" applyFont="1" applyFill="1" applyBorder="1" applyAlignment="1" applyProtection="1">
      <alignment horizontal="center" vertical="center" wrapText="1"/>
      <protection/>
    </xf>
    <xf numFmtId="0" fontId="33" fillId="0" borderId="12" xfId="74" applyFont="1" applyFill="1" applyBorder="1" applyAlignment="1" applyProtection="1">
      <alignment horizontal="center" vertical="center" wrapText="1"/>
      <protection/>
    </xf>
    <xf numFmtId="0" fontId="33" fillId="0" borderId="13" xfId="74" applyFont="1" applyFill="1" applyBorder="1" applyAlignment="1" applyProtection="1">
      <alignment horizontal="center" vertical="center" wrapText="1"/>
      <protection/>
    </xf>
    <xf numFmtId="0" fontId="33" fillId="0" borderId="14" xfId="74" applyFont="1" applyFill="1" applyBorder="1" applyAlignment="1" applyProtection="1">
      <alignment horizontal="center" vertical="center" wrapText="1"/>
      <protection/>
    </xf>
    <xf numFmtId="0" fontId="33" fillId="0" borderId="15" xfId="74" applyFont="1" applyFill="1" applyBorder="1" applyAlignment="1" applyProtection="1">
      <alignment horizontal="center" vertical="center" wrapText="1"/>
      <protection/>
    </xf>
    <xf numFmtId="0" fontId="35" fillId="0" borderId="11" xfId="74" applyFont="1" applyFill="1" applyBorder="1" applyAlignment="1" applyProtection="1">
      <alignment horizontal="center" vertical="center" wrapText="1"/>
      <protection/>
    </xf>
    <xf numFmtId="0" fontId="32" fillId="0" borderId="0" xfId="74" applyFont="1" applyFill="1" applyAlignment="1" applyProtection="1">
      <alignment vertical="center" wrapText="1"/>
      <protection/>
    </xf>
    <xf numFmtId="0" fontId="33" fillId="0" borderId="16" xfId="74" applyFont="1" applyFill="1" applyBorder="1" applyAlignment="1" applyProtection="1">
      <alignment horizontal="center" vertical="center" wrapText="1"/>
      <protection/>
    </xf>
    <xf numFmtId="10" fontId="33" fillId="0" borderId="11" xfId="74" applyNumberFormat="1" applyFont="1" applyFill="1" applyBorder="1" applyAlignment="1" applyProtection="1">
      <alignment horizontal="center" vertical="center" wrapText="1"/>
      <protection/>
    </xf>
    <xf numFmtId="10" fontId="35" fillId="0" borderId="11" xfId="74" applyNumberFormat="1" applyFont="1" applyFill="1" applyBorder="1" applyAlignment="1" applyProtection="1">
      <alignment horizontal="center" vertical="center" wrapText="1"/>
      <protection/>
    </xf>
    <xf numFmtId="0" fontId="35" fillId="0" borderId="0" xfId="74" applyFont="1" applyAlignment="1" applyProtection="1">
      <alignment wrapText="1"/>
      <protection/>
    </xf>
    <xf numFmtId="0" fontId="32" fillId="0" borderId="0" xfId="74" applyFont="1" applyAlignment="1" applyProtection="1">
      <alignment wrapText="1"/>
      <protection/>
    </xf>
    <xf numFmtId="0" fontId="33" fillId="0" borderId="0" xfId="74" applyFont="1" applyAlignment="1" applyProtection="1">
      <alignment vertical="center" wrapText="1"/>
      <protection/>
    </xf>
    <xf numFmtId="0" fontId="35" fillId="0" borderId="0" xfId="74" applyFont="1" applyAlignment="1" applyProtection="1">
      <alignment vertical="center" wrapText="1"/>
      <protection/>
    </xf>
    <xf numFmtId="0" fontId="34" fillId="0" borderId="0" xfId="74" applyFont="1" applyAlignment="1" applyProtection="1">
      <alignment horizontal="center" vertical="center" wrapText="1"/>
      <protection/>
    </xf>
    <xf numFmtId="180" fontId="35" fillId="0" borderId="0" xfId="74" applyNumberFormat="1" applyFont="1" applyAlignment="1" applyProtection="1">
      <alignment horizontal="left" vertical="center" wrapText="1"/>
      <protection/>
    </xf>
    <xf numFmtId="0" fontId="35" fillId="0" borderId="0" xfId="74" applyFont="1" applyAlignment="1" applyProtection="1">
      <alignment horizontal="left" vertical="center" wrapText="1"/>
      <protection/>
    </xf>
    <xf numFmtId="0" fontId="35" fillId="0" borderId="0" xfId="74" applyFont="1" applyAlignment="1" applyProtection="1">
      <alignment horizontal="center" vertical="center" wrapText="1"/>
      <protection/>
    </xf>
    <xf numFmtId="0" fontId="35" fillId="0" borderId="10" xfId="74" applyFont="1" applyBorder="1" applyAlignment="1" applyProtection="1">
      <alignment wrapText="1"/>
      <protection/>
    </xf>
    <xf numFmtId="0" fontId="33" fillId="0" borderId="17" xfId="74" applyFont="1" applyBorder="1" applyAlignment="1" applyProtection="1">
      <alignment vertical="center" wrapText="1"/>
      <protection/>
    </xf>
    <xf numFmtId="0" fontId="33" fillId="0" borderId="18" xfId="74" applyFont="1" applyBorder="1" applyAlignment="1" applyProtection="1">
      <alignment horizontal="center" vertical="center" wrapText="1"/>
      <protection/>
    </xf>
    <xf numFmtId="0" fontId="33" fillId="0" borderId="19" xfId="74" applyFont="1" applyBorder="1" applyAlignment="1" applyProtection="1">
      <alignment horizontal="center" vertical="center" wrapText="1"/>
      <protection/>
    </xf>
    <xf numFmtId="0" fontId="33" fillId="0" borderId="16" xfId="74" applyFont="1" applyBorder="1" applyAlignment="1" applyProtection="1">
      <alignment horizontal="center" vertical="center" wrapText="1"/>
      <protection/>
    </xf>
    <xf numFmtId="0" fontId="33" fillId="0" borderId="11" xfId="74" applyFont="1" applyBorder="1" applyAlignment="1" applyProtection="1">
      <alignment horizontal="center" vertical="center" wrapText="1"/>
      <protection/>
    </xf>
    <xf numFmtId="0" fontId="33" fillId="0" borderId="15" xfId="74" applyFont="1" applyBorder="1" applyAlignment="1" applyProtection="1">
      <alignment vertical="center" wrapText="1"/>
      <protection/>
    </xf>
    <xf numFmtId="0" fontId="33" fillId="0" borderId="12" xfId="74" applyFont="1" applyBorder="1" applyAlignment="1" applyProtection="1">
      <alignment horizontal="center" vertical="center" wrapText="1"/>
      <protection/>
    </xf>
    <xf numFmtId="0" fontId="33" fillId="0" borderId="15" xfId="74" applyFont="1" applyBorder="1" applyAlignment="1" applyProtection="1">
      <alignment horizontal="center" vertical="center" wrapText="1"/>
      <protection/>
    </xf>
    <xf numFmtId="0" fontId="36" fillId="0" borderId="16" xfId="74" applyFont="1" applyBorder="1" applyAlignment="1" applyProtection="1">
      <alignment horizontal="center" vertical="center" wrapText="1"/>
      <protection/>
    </xf>
    <xf numFmtId="0" fontId="33" fillId="0" borderId="15" xfId="74" applyFont="1" applyBorder="1" applyAlignment="1" applyProtection="1">
      <alignment vertical="center" wrapText="1"/>
      <protection/>
    </xf>
    <xf numFmtId="181" fontId="33" fillId="0" borderId="11" xfId="74" applyNumberFormat="1" applyFont="1" applyBorder="1" applyAlignment="1" applyProtection="1">
      <alignment horizontal="center" vertical="center" wrapText="1"/>
      <protection/>
    </xf>
    <xf numFmtId="0" fontId="33" fillId="0" borderId="20" xfId="74" applyFont="1" applyBorder="1" applyAlignment="1" applyProtection="1">
      <alignment vertical="center" wrapText="1"/>
      <protection/>
    </xf>
    <xf numFmtId="0" fontId="35" fillId="0" borderId="16" xfId="74" applyFont="1" applyBorder="1" applyAlignment="1" applyProtection="1">
      <alignment horizontal="center" vertical="center" wrapText="1"/>
      <protection/>
    </xf>
    <xf numFmtId="0" fontId="33" fillId="0" borderId="20" xfId="74" applyFont="1" applyBorder="1" applyAlignment="1" applyProtection="1">
      <alignment horizontal="center" vertical="center" wrapText="1"/>
      <protection/>
    </xf>
    <xf numFmtId="0" fontId="33" fillId="0" borderId="12" xfId="74" applyFont="1" applyBorder="1" applyAlignment="1" applyProtection="1">
      <alignment horizontal="left" vertical="center" wrapText="1"/>
      <protection/>
    </xf>
    <xf numFmtId="182" fontId="33" fillId="0" borderId="11" xfId="74" applyNumberFormat="1" applyFont="1" applyBorder="1" applyAlignment="1" applyProtection="1">
      <alignment horizontal="center" vertical="center" wrapText="1"/>
      <protection/>
    </xf>
    <xf numFmtId="0" fontId="33" fillId="0" borderId="20" xfId="74" applyFont="1" applyBorder="1" applyAlignment="1" applyProtection="1">
      <alignment horizontal="left" vertical="center" wrapText="1"/>
      <protection/>
    </xf>
    <xf numFmtId="182" fontId="33" fillId="0" borderId="12" xfId="74" applyNumberFormat="1" applyFont="1" applyBorder="1" applyAlignment="1" applyProtection="1">
      <alignment horizontal="center" vertical="center" wrapText="1"/>
      <protection/>
    </xf>
    <xf numFmtId="182" fontId="35" fillId="0" borderId="11" xfId="74" applyNumberFormat="1" applyFont="1" applyBorder="1" applyAlignment="1" applyProtection="1">
      <alignment horizontal="center" vertical="center" wrapText="1"/>
      <protection/>
    </xf>
    <xf numFmtId="0" fontId="35" fillId="0" borderId="11" xfId="74" applyFont="1" applyBorder="1" applyAlignment="1" applyProtection="1">
      <alignment horizontal="center" vertical="center" wrapText="1"/>
      <protection/>
    </xf>
    <xf numFmtId="181" fontId="32" fillId="0" borderId="0" xfId="74" applyNumberFormat="1" applyFont="1" applyAlignment="1" applyProtection="1">
      <alignment wrapText="1"/>
      <protection/>
    </xf>
    <xf numFmtId="0" fontId="35" fillId="0" borderId="0" xfId="74" applyFont="1" applyBorder="1" applyAlignment="1" applyProtection="1">
      <alignment wrapText="1"/>
      <protection/>
    </xf>
    <xf numFmtId="181" fontId="35" fillId="0" borderId="11" xfId="74" applyNumberFormat="1" applyFont="1" applyBorder="1" applyAlignment="1" applyProtection="1">
      <alignment horizontal="center" vertical="center" wrapText="1"/>
      <protection/>
    </xf>
    <xf numFmtId="0" fontId="31" fillId="0" borderId="0" xfId="74" applyFont="1" applyFill="1" applyAlignment="1" applyProtection="1">
      <alignment wrapText="1"/>
      <protection/>
    </xf>
    <xf numFmtId="0" fontId="33" fillId="0" borderId="0" xfId="74" applyFont="1" applyFill="1" applyAlignment="1" applyProtection="1">
      <alignment wrapText="1"/>
      <protection/>
    </xf>
    <xf numFmtId="0" fontId="32" fillId="0" borderId="0" xfId="74" applyFont="1" applyFill="1" applyAlignment="1" applyProtection="1">
      <alignment wrapText="1"/>
      <protection/>
    </xf>
    <xf numFmtId="0" fontId="33" fillId="0" borderId="0" xfId="74" applyFont="1" applyFill="1" applyAlignment="1" applyProtection="1">
      <alignment horizontal="left" vertical="center" wrapText="1"/>
      <protection/>
    </xf>
    <xf numFmtId="0" fontId="35" fillId="0" borderId="0" xfId="74" applyFont="1" applyFill="1" applyAlignment="1" applyProtection="1">
      <alignment horizontal="left" vertical="center" wrapText="1"/>
      <protection/>
    </xf>
    <xf numFmtId="0" fontId="32" fillId="0" borderId="0" xfId="74" applyFont="1" applyFill="1" applyAlignment="1" applyProtection="1">
      <alignment horizontal="left" vertical="center" wrapText="1"/>
      <protection/>
    </xf>
    <xf numFmtId="0" fontId="34" fillId="0" borderId="0" xfId="74" applyFont="1" applyFill="1" applyAlignment="1" applyProtection="1">
      <alignment horizontal="center" vertical="center" wrapText="1"/>
      <protection/>
    </xf>
    <xf numFmtId="180" fontId="37" fillId="0" borderId="10" xfId="74" applyNumberFormat="1" applyFont="1" applyFill="1" applyBorder="1" applyAlignment="1" applyProtection="1">
      <alignment horizontal="center" vertical="center" wrapText="1"/>
      <protection/>
    </xf>
    <xf numFmtId="180" fontId="37" fillId="0" borderId="10" xfId="74" applyNumberFormat="1" applyFont="1" applyFill="1" applyBorder="1" applyAlignment="1" applyProtection="1">
      <alignment wrapText="1"/>
      <protection/>
    </xf>
    <xf numFmtId="0" fontId="37" fillId="0" borderId="0" xfId="74" applyFont="1" applyFill="1" applyAlignment="1" applyProtection="1">
      <alignment horizontal="left" vertical="center" wrapText="1"/>
      <protection/>
    </xf>
    <xf numFmtId="0" fontId="37" fillId="0" borderId="10" xfId="74" applyFont="1" applyFill="1" applyBorder="1" applyAlignment="1" applyProtection="1">
      <alignment horizontal="center" vertical="center" wrapText="1"/>
      <protection/>
    </xf>
    <xf numFmtId="0" fontId="33" fillId="0" borderId="18" xfId="74" applyFont="1" applyFill="1" applyBorder="1" applyAlignment="1" applyProtection="1">
      <alignment horizontal="center" vertical="center" wrapText="1"/>
      <protection/>
    </xf>
    <xf numFmtId="0" fontId="33" fillId="0" borderId="21" xfId="74" applyFont="1" applyFill="1" applyBorder="1" applyAlignment="1" applyProtection="1">
      <alignment horizontal="center" vertical="center" wrapText="1"/>
      <protection/>
    </xf>
    <xf numFmtId="0" fontId="33" fillId="0" borderId="0" xfId="74" applyFont="1" applyFill="1" applyBorder="1" applyAlignment="1" applyProtection="1">
      <alignment horizontal="left" vertical="center" wrapText="1"/>
      <protection/>
    </xf>
    <xf numFmtId="0" fontId="33" fillId="0" borderId="20" xfId="74" applyFont="1" applyFill="1" applyBorder="1" applyAlignment="1" applyProtection="1">
      <alignment horizontal="center" vertical="center" wrapText="1"/>
      <protection/>
    </xf>
    <xf numFmtId="0" fontId="33" fillId="0" borderId="0" xfId="74" applyFont="1" applyFill="1" applyAlignment="1" applyProtection="1">
      <alignment vertical="center" wrapText="1"/>
      <protection/>
    </xf>
    <xf numFmtId="181" fontId="33" fillId="0" borderId="11" xfId="74" applyNumberFormat="1" applyFont="1" applyFill="1" applyBorder="1" applyAlignment="1" applyProtection="1">
      <alignment horizontal="center" vertical="center" wrapText="1"/>
      <protection/>
    </xf>
    <xf numFmtId="181" fontId="35" fillId="0" borderId="11" xfId="74" applyNumberFormat="1" applyFont="1" applyFill="1" applyBorder="1" applyAlignment="1" applyProtection="1">
      <alignment horizontal="center" vertical="center" wrapText="1"/>
      <protection/>
    </xf>
    <xf numFmtId="182" fontId="35" fillId="0" borderId="11" xfId="74" applyNumberFormat="1" applyFont="1" applyFill="1" applyBorder="1" applyAlignment="1" applyProtection="1">
      <alignment horizontal="center" vertical="center" wrapText="1"/>
      <protection/>
    </xf>
    <xf numFmtId="181" fontId="35" fillId="0" borderId="11" xfId="74" applyNumberFormat="1" applyFont="1" applyFill="1" applyBorder="1" applyAlignment="1" applyProtection="1">
      <alignment wrapText="1"/>
      <protection/>
    </xf>
    <xf numFmtId="181" fontId="35" fillId="0" borderId="12" xfId="74" applyNumberFormat="1" applyFont="1" applyFill="1" applyBorder="1" applyAlignment="1" applyProtection="1">
      <alignment horizontal="center" vertical="center" wrapText="1"/>
      <protection hidden="1"/>
    </xf>
    <xf numFmtId="0" fontId="33" fillId="0" borderId="19" xfId="74" applyFont="1" applyFill="1" applyBorder="1" applyAlignment="1" applyProtection="1">
      <alignment horizontal="center" vertical="center" wrapText="1"/>
      <protection/>
    </xf>
    <xf numFmtId="0" fontId="33" fillId="0" borderId="0" xfId="74" applyFont="1" applyFill="1" applyBorder="1" applyAlignment="1" applyProtection="1">
      <alignment horizontal="center" vertical="center" wrapText="1"/>
      <protection/>
    </xf>
    <xf numFmtId="0" fontId="33" fillId="0" borderId="11" xfId="73" applyFont="1" applyBorder="1" applyAlignment="1">
      <alignment horizontal="center" vertical="center" wrapText="1"/>
      <protection/>
    </xf>
    <xf numFmtId="0" fontId="33" fillId="0" borderId="0" xfId="74" applyFont="1" applyFill="1" applyAlignment="1" applyProtection="1">
      <alignment horizontal="center" vertical="center" wrapText="1"/>
      <protection/>
    </xf>
    <xf numFmtId="0" fontId="35" fillId="0" borderId="0" xfId="74" applyFont="1" applyFill="1" applyAlignment="1" applyProtection="1">
      <alignment horizontal="center" vertical="center" wrapText="1"/>
      <protection/>
    </xf>
    <xf numFmtId="0" fontId="32" fillId="0" borderId="0" xfId="74" applyFont="1" applyFill="1" applyAlignment="1" applyProtection="1">
      <alignment horizontal="center" vertical="center" wrapText="1"/>
      <protection/>
    </xf>
    <xf numFmtId="31" fontId="35" fillId="0" borderId="0" xfId="74" applyNumberFormat="1" applyFont="1" applyFill="1" applyAlignment="1" applyProtection="1">
      <alignment horizontal="center" vertical="center" wrapText="1"/>
      <protection/>
    </xf>
    <xf numFmtId="0" fontId="35" fillId="0" borderId="10" xfId="74" applyFont="1" applyFill="1" applyBorder="1" applyAlignment="1" applyProtection="1">
      <alignment horizontal="center" vertical="center" wrapText="1"/>
      <protection/>
    </xf>
    <xf numFmtId="0" fontId="38" fillId="0" borderId="19" xfId="0" applyFont="1" applyFill="1" applyBorder="1" applyAlignment="1">
      <alignment horizontal="center" vertical="center" wrapText="1"/>
    </xf>
    <xf numFmtId="0" fontId="33" fillId="0" borderId="11" xfId="74" applyFont="1" applyFill="1" applyBorder="1" applyAlignment="1" applyProtection="1">
      <alignment horizontal="left" vertical="center" wrapText="1"/>
      <protection/>
    </xf>
    <xf numFmtId="10" fontId="36" fillId="0" borderId="11" xfId="74" applyNumberFormat="1" applyFont="1" applyFill="1" applyBorder="1" applyAlignment="1" applyProtection="1">
      <alignment horizontal="center" vertical="center" wrapText="1"/>
      <protection/>
    </xf>
    <xf numFmtId="0" fontId="38" fillId="0" borderId="20" xfId="0" applyFont="1" applyFill="1" applyBorder="1" applyAlignment="1">
      <alignment horizontal="center" vertical="center" wrapText="1"/>
    </xf>
    <xf numFmtId="182" fontId="33" fillId="0" borderId="11" xfId="74" applyNumberFormat="1" applyFont="1" applyFill="1" applyBorder="1" applyAlignment="1" applyProtection="1">
      <alignment horizontal="center" vertical="center" wrapText="1"/>
      <protection/>
    </xf>
    <xf numFmtId="181" fontId="33" fillId="0" borderId="0" xfId="74" applyNumberFormat="1" applyFont="1" applyFill="1" applyAlignment="1" applyProtection="1">
      <alignment horizontal="center" vertical="center" wrapText="1"/>
      <protection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常规 12" xfId="34"/>
    <cellStyle name="解释性文本" xfId="35"/>
    <cellStyle name="标题 1" xfId="36"/>
    <cellStyle name="常规 9" xfId="37"/>
    <cellStyle name="_ET_STYLE_NoName_00_ 2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_泉州市2013年项目  【全】130311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11" xfId="69"/>
    <cellStyle name="常规 2" xfId="70"/>
    <cellStyle name="常规 3" xfId="71"/>
    <cellStyle name="常规 4" xfId="72"/>
    <cellStyle name="常规_Sheet1" xfId="73"/>
    <cellStyle name="样式 1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3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5.625" style="79" customWidth="1"/>
    <col min="2" max="2" width="28.625" style="78" customWidth="1"/>
    <col min="3" max="3" width="10.625" style="79" customWidth="1"/>
    <col min="4" max="17" width="7.125" style="79" customWidth="1"/>
    <col min="18" max="26" width="7.375" style="79" customWidth="1"/>
    <col min="27" max="16384" width="9.00390625" style="79" customWidth="1"/>
  </cols>
  <sheetData>
    <row r="1" ht="19.5" customHeight="1">
      <c r="A1" s="56" t="s">
        <v>0</v>
      </c>
    </row>
    <row r="2" spans="1:17" s="77" customFormat="1" ht="30" customHeight="1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s="78" customFormat="1" ht="19.5" customHeight="1">
      <c r="A3" s="80"/>
      <c r="E3" s="81"/>
      <c r="F3" s="81"/>
      <c r="G3" s="81"/>
      <c r="H3" s="81"/>
      <c r="O3" s="81" t="s">
        <v>2</v>
      </c>
      <c r="P3" s="81"/>
      <c r="Q3" s="81"/>
    </row>
    <row r="4" spans="1:17" s="78" customFormat="1" ht="19.5" customHeight="1">
      <c r="A4" s="11" t="s">
        <v>3</v>
      </c>
      <c r="B4" s="11"/>
      <c r="C4" s="11" t="s">
        <v>4</v>
      </c>
      <c r="D4" s="11" t="s">
        <v>5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s="77" customFormat="1" ht="30" customHeight="1">
      <c r="A5" s="11"/>
      <c r="B5" s="11"/>
      <c r="C5" s="11"/>
      <c r="D5" s="11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11" t="s">
        <v>11</v>
      </c>
      <c r="J5" s="11" t="s">
        <v>12</v>
      </c>
      <c r="K5" s="11" t="s">
        <v>13</v>
      </c>
      <c r="L5" s="11" t="s">
        <v>14</v>
      </c>
      <c r="M5" s="11" t="s">
        <v>15</v>
      </c>
      <c r="N5" s="11" t="s">
        <v>16</v>
      </c>
      <c r="O5" s="11" t="s">
        <v>17</v>
      </c>
      <c r="P5" s="11" t="s">
        <v>18</v>
      </c>
      <c r="Q5" s="11" t="s">
        <v>19</v>
      </c>
    </row>
    <row r="6" spans="1:17" s="77" customFormat="1" ht="24.75" customHeight="1">
      <c r="A6" s="64" t="s">
        <v>20</v>
      </c>
      <c r="B6" s="82"/>
      <c r="C6" s="69">
        <f>SUM(D6:Q6)</f>
        <v>16791</v>
      </c>
      <c r="D6" s="16">
        <v>1050</v>
      </c>
      <c r="E6" s="70" t="s">
        <v>21</v>
      </c>
      <c r="F6" s="70" t="s">
        <v>21</v>
      </c>
      <c r="G6" s="70" t="s">
        <v>21</v>
      </c>
      <c r="H6" s="70">
        <v>10000</v>
      </c>
      <c r="I6" s="70" t="s">
        <v>21</v>
      </c>
      <c r="J6" s="70">
        <v>2050</v>
      </c>
      <c r="K6" s="70" t="s">
        <v>21</v>
      </c>
      <c r="L6" s="70" t="s">
        <v>21</v>
      </c>
      <c r="M6" s="70" t="s">
        <v>21</v>
      </c>
      <c r="N6" s="70">
        <v>1431</v>
      </c>
      <c r="O6" s="16">
        <v>1320</v>
      </c>
      <c r="P6" s="16">
        <v>940</v>
      </c>
      <c r="Q6" s="70" t="s">
        <v>21</v>
      </c>
    </row>
    <row r="7" spans="1:26" s="77" customFormat="1" ht="24.75" customHeight="1">
      <c r="A7" s="64" t="s">
        <v>22</v>
      </c>
      <c r="B7" s="82"/>
      <c r="C7" s="69">
        <f>SUM(D7:Q7)</f>
        <v>12570</v>
      </c>
      <c r="D7" s="70">
        <v>1050</v>
      </c>
      <c r="E7" s="70" t="s">
        <v>21</v>
      </c>
      <c r="F7" s="70" t="s">
        <v>21</v>
      </c>
      <c r="G7" s="70" t="s">
        <v>21</v>
      </c>
      <c r="H7" s="70">
        <v>10000</v>
      </c>
      <c r="I7" s="70" t="s">
        <v>21</v>
      </c>
      <c r="J7" s="70">
        <v>200</v>
      </c>
      <c r="K7" s="70" t="s">
        <v>21</v>
      </c>
      <c r="L7" s="70" t="s">
        <v>21</v>
      </c>
      <c r="M7" s="70" t="s">
        <v>21</v>
      </c>
      <c r="N7" s="70" t="s">
        <v>21</v>
      </c>
      <c r="O7" s="70">
        <v>1320</v>
      </c>
      <c r="P7" s="70" t="s">
        <v>21</v>
      </c>
      <c r="Q7" s="70" t="s">
        <v>21</v>
      </c>
      <c r="R7" s="87"/>
      <c r="S7" s="87"/>
      <c r="T7" s="87"/>
      <c r="U7" s="87"/>
      <c r="V7" s="87"/>
      <c r="W7" s="87"/>
      <c r="X7" s="87"/>
      <c r="Y7" s="87"/>
      <c r="Z7" s="87"/>
    </row>
    <row r="8" spans="1:17" s="78" customFormat="1" ht="24.75" customHeight="1">
      <c r="A8" s="11" t="s">
        <v>23</v>
      </c>
      <c r="B8" s="83" t="s">
        <v>24</v>
      </c>
      <c r="C8" s="69">
        <f aca="true" t="shared" si="0" ref="C8:C14">SUM(D8:Q8)</f>
        <v>663160</v>
      </c>
      <c r="D8" s="70">
        <v>1000</v>
      </c>
      <c r="E8" s="70" t="s">
        <v>21</v>
      </c>
      <c r="F8" s="70" t="s">
        <v>21</v>
      </c>
      <c r="G8" s="70" t="s">
        <v>21</v>
      </c>
      <c r="H8" s="70">
        <v>309000</v>
      </c>
      <c r="I8" s="70" t="s">
        <v>21</v>
      </c>
      <c r="J8" s="70">
        <v>300000</v>
      </c>
      <c r="K8" s="70" t="s">
        <v>21</v>
      </c>
      <c r="L8" s="70" t="s">
        <v>21</v>
      </c>
      <c r="M8" s="70" t="s">
        <v>21</v>
      </c>
      <c r="N8" s="70">
        <v>11000</v>
      </c>
      <c r="O8" s="70">
        <v>22160</v>
      </c>
      <c r="P8" s="70">
        <v>20000</v>
      </c>
      <c r="Q8" s="70" t="s">
        <v>21</v>
      </c>
    </row>
    <row r="9" spans="1:17" s="78" customFormat="1" ht="24.75" customHeight="1">
      <c r="A9" s="11"/>
      <c r="B9" s="83" t="s">
        <v>25</v>
      </c>
      <c r="C9" s="69">
        <f t="shared" si="0"/>
        <v>472548</v>
      </c>
      <c r="D9" s="71">
        <v>68000</v>
      </c>
      <c r="E9" s="71">
        <v>0</v>
      </c>
      <c r="F9" s="71">
        <v>3848</v>
      </c>
      <c r="G9" s="71">
        <v>0</v>
      </c>
      <c r="H9" s="78">
        <v>265310</v>
      </c>
      <c r="I9" s="71">
        <v>0</v>
      </c>
      <c r="J9" s="78">
        <v>28601</v>
      </c>
      <c r="K9" s="71">
        <v>0</v>
      </c>
      <c r="L9" s="78">
        <v>0</v>
      </c>
      <c r="M9" s="71">
        <v>0</v>
      </c>
      <c r="N9" s="78">
        <v>54000</v>
      </c>
      <c r="O9" s="71">
        <v>4800</v>
      </c>
      <c r="P9" s="78">
        <v>5500</v>
      </c>
      <c r="Q9" s="71">
        <v>42489</v>
      </c>
    </row>
    <row r="10" spans="1:17" s="78" customFormat="1" ht="24.75" customHeight="1">
      <c r="A10" s="11"/>
      <c r="B10" s="83" t="s">
        <v>26</v>
      </c>
      <c r="C10" s="19">
        <f>C9/C8</f>
        <v>0.7125701188250196</v>
      </c>
      <c r="D10" s="84">
        <f>D9/D8</f>
        <v>68</v>
      </c>
      <c r="E10" s="70" t="s">
        <v>21</v>
      </c>
      <c r="F10" s="70" t="s">
        <v>21</v>
      </c>
      <c r="G10" s="70" t="s">
        <v>21</v>
      </c>
      <c r="H10" s="20">
        <f>H9/H8</f>
        <v>0.8586084142394822</v>
      </c>
      <c r="I10" s="70" t="s">
        <v>21</v>
      </c>
      <c r="J10" s="20">
        <f>J9/J8</f>
        <v>0.09533666666666667</v>
      </c>
      <c r="K10" s="70" t="s">
        <v>21</v>
      </c>
      <c r="L10" s="70" t="s">
        <v>21</v>
      </c>
      <c r="M10" s="70" t="s">
        <v>21</v>
      </c>
      <c r="N10" s="20">
        <f>N9/N8</f>
        <v>4.909090909090909</v>
      </c>
      <c r="O10" s="20">
        <f>O9/O8</f>
        <v>0.21660649819494585</v>
      </c>
      <c r="P10" s="20">
        <f>P9/P8</f>
        <v>0.275</v>
      </c>
      <c r="Q10" s="70" t="s">
        <v>21</v>
      </c>
    </row>
    <row r="11" spans="1:17" s="78" customFormat="1" ht="24.75" customHeight="1">
      <c r="A11" s="15" t="s">
        <v>27</v>
      </c>
      <c r="B11" s="83" t="s">
        <v>28</v>
      </c>
      <c r="C11" s="69">
        <f t="shared" si="0"/>
        <v>252731</v>
      </c>
      <c r="D11" s="70">
        <f>D12+D13</f>
        <v>24749</v>
      </c>
      <c r="E11" s="70">
        <f aca="true" t="shared" si="1" ref="E11:Q11">E12+E13</f>
        <v>11815</v>
      </c>
      <c r="F11" s="70">
        <f t="shared" si="1"/>
        <v>5030</v>
      </c>
      <c r="G11" s="70">
        <f t="shared" si="1"/>
        <v>6963</v>
      </c>
      <c r="H11" s="70">
        <f t="shared" si="1"/>
        <v>39804</v>
      </c>
      <c r="I11" s="70">
        <f t="shared" si="1"/>
        <v>856</v>
      </c>
      <c r="J11" s="70">
        <f t="shared" si="1"/>
        <v>17859</v>
      </c>
      <c r="K11" s="70">
        <f t="shared" si="1"/>
        <v>50151</v>
      </c>
      <c r="L11" s="70">
        <f t="shared" si="1"/>
        <v>24547</v>
      </c>
      <c r="M11" s="70">
        <f t="shared" si="1"/>
        <v>20742</v>
      </c>
      <c r="N11" s="70">
        <f t="shared" si="1"/>
        <v>12655</v>
      </c>
      <c r="O11" s="70">
        <f t="shared" si="1"/>
        <v>11701</v>
      </c>
      <c r="P11" s="70">
        <f t="shared" si="1"/>
        <v>10495</v>
      </c>
      <c r="Q11" s="70">
        <f t="shared" si="1"/>
        <v>15364</v>
      </c>
    </row>
    <row r="12" spans="1:17" s="78" customFormat="1" ht="24.75" customHeight="1">
      <c r="A12" s="15"/>
      <c r="B12" s="83" t="s">
        <v>29</v>
      </c>
      <c r="C12" s="69">
        <f t="shared" si="0"/>
        <v>82561</v>
      </c>
      <c r="D12" s="70">
        <v>6874</v>
      </c>
      <c r="E12" s="70">
        <v>4824</v>
      </c>
      <c r="F12" s="70">
        <v>2616</v>
      </c>
      <c r="G12" s="70">
        <v>5062</v>
      </c>
      <c r="H12" s="70">
        <v>663</v>
      </c>
      <c r="I12" s="70">
        <v>856</v>
      </c>
      <c r="J12" s="70">
        <v>2591</v>
      </c>
      <c r="K12" s="70">
        <v>18923</v>
      </c>
      <c r="L12" s="70">
        <v>15525</v>
      </c>
      <c r="M12" s="70">
        <v>12247</v>
      </c>
      <c r="N12" s="70">
        <v>3225</v>
      </c>
      <c r="O12" s="70">
        <v>2650</v>
      </c>
      <c r="P12" s="70">
        <v>3068</v>
      </c>
      <c r="Q12" s="70">
        <v>3437</v>
      </c>
    </row>
    <row r="13" spans="1:17" s="78" customFormat="1" ht="24.75" customHeight="1">
      <c r="A13" s="15"/>
      <c r="B13" s="83" t="s">
        <v>30</v>
      </c>
      <c r="C13" s="69">
        <f t="shared" si="0"/>
        <v>170170</v>
      </c>
      <c r="D13" s="70">
        <v>17875</v>
      </c>
      <c r="E13" s="70">
        <v>6991</v>
      </c>
      <c r="F13" s="70">
        <v>2414</v>
      </c>
      <c r="G13" s="70">
        <v>1901</v>
      </c>
      <c r="H13" s="70">
        <v>39141</v>
      </c>
      <c r="I13" s="70">
        <v>0</v>
      </c>
      <c r="J13" s="70">
        <v>15268</v>
      </c>
      <c r="K13" s="70">
        <v>31228</v>
      </c>
      <c r="L13" s="70">
        <v>9022</v>
      </c>
      <c r="M13" s="70">
        <v>8495</v>
      </c>
      <c r="N13" s="70">
        <v>9430</v>
      </c>
      <c r="O13" s="70">
        <v>9051</v>
      </c>
      <c r="P13" s="70">
        <v>7427</v>
      </c>
      <c r="Q13" s="70">
        <v>11927</v>
      </c>
    </row>
    <row r="14" spans="1:17" s="77" customFormat="1" ht="24.75" customHeight="1">
      <c r="A14" s="15"/>
      <c r="B14" s="83" t="s">
        <v>31</v>
      </c>
      <c r="C14" s="69">
        <f t="shared" si="0"/>
        <v>11931</v>
      </c>
      <c r="D14" s="70">
        <v>1050</v>
      </c>
      <c r="E14" s="70">
        <v>0</v>
      </c>
      <c r="F14" s="70">
        <v>0</v>
      </c>
      <c r="G14" s="70">
        <v>0</v>
      </c>
      <c r="H14" s="70">
        <v>8000</v>
      </c>
      <c r="I14" s="70">
        <v>0</v>
      </c>
      <c r="J14" s="70">
        <v>450</v>
      </c>
      <c r="K14" s="70">
        <v>0</v>
      </c>
      <c r="L14" s="70">
        <v>0</v>
      </c>
      <c r="M14" s="70">
        <v>0</v>
      </c>
      <c r="N14" s="70">
        <v>1431</v>
      </c>
      <c r="O14" s="70">
        <v>1000</v>
      </c>
      <c r="P14" s="70">
        <v>0</v>
      </c>
      <c r="Q14" s="70">
        <v>0</v>
      </c>
    </row>
    <row r="15" spans="1:17" s="77" customFormat="1" ht="24.75" customHeight="1">
      <c r="A15" s="67"/>
      <c r="B15" s="83" t="s">
        <v>32</v>
      </c>
      <c r="C15" s="19">
        <f>C14/C6</f>
        <v>0.7105592281579417</v>
      </c>
      <c r="D15" s="20">
        <f>D14/D6</f>
        <v>1</v>
      </c>
      <c r="E15" s="70" t="s">
        <v>21</v>
      </c>
      <c r="F15" s="70" t="s">
        <v>21</v>
      </c>
      <c r="G15" s="70" t="s">
        <v>21</v>
      </c>
      <c r="H15" s="20">
        <f>H14/H6</f>
        <v>0.8</v>
      </c>
      <c r="I15" s="70" t="s">
        <v>21</v>
      </c>
      <c r="J15" s="20">
        <f>J14/J6</f>
        <v>0.21951219512195122</v>
      </c>
      <c r="K15" s="70" t="s">
        <v>21</v>
      </c>
      <c r="L15" s="70" t="s">
        <v>21</v>
      </c>
      <c r="M15" s="70" t="s">
        <v>21</v>
      </c>
      <c r="N15" s="20">
        <f>N14/N6</f>
        <v>1</v>
      </c>
      <c r="O15" s="20">
        <f>O14/O6</f>
        <v>0.7575757575757576</v>
      </c>
      <c r="P15" s="20">
        <f>P14/P6</f>
        <v>0</v>
      </c>
      <c r="Q15" s="70" t="s">
        <v>21</v>
      </c>
    </row>
    <row r="16" spans="1:17" s="77" customFormat="1" ht="24.75" customHeight="1">
      <c r="A16" s="12" t="s">
        <v>33</v>
      </c>
      <c r="B16" s="83" t="s">
        <v>34</v>
      </c>
      <c r="C16" s="69">
        <f>SUM(D16:Q16)</f>
        <v>232946</v>
      </c>
      <c r="D16" s="70">
        <v>22321</v>
      </c>
      <c r="E16" s="70">
        <v>10595</v>
      </c>
      <c r="F16" s="70">
        <v>5030</v>
      </c>
      <c r="G16" s="70">
        <v>6963</v>
      </c>
      <c r="H16" s="70">
        <v>39129</v>
      </c>
      <c r="I16" s="70">
        <v>856</v>
      </c>
      <c r="J16" s="70">
        <v>7053</v>
      </c>
      <c r="K16" s="70">
        <v>49751</v>
      </c>
      <c r="L16" s="70">
        <v>24547</v>
      </c>
      <c r="M16" s="70">
        <v>19315</v>
      </c>
      <c r="N16" s="70">
        <v>12655</v>
      </c>
      <c r="O16" s="70">
        <v>11341</v>
      </c>
      <c r="P16" s="70">
        <v>10054</v>
      </c>
      <c r="Q16" s="70">
        <v>13336</v>
      </c>
    </row>
    <row r="17" spans="1:17" s="77" customFormat="1" ht="24.75" customHeight="1">
      <c r="A17" s="15"/>
      <c r="B17" s="83" t="s">
        <v>35</v>
      </c>
      <c r="C17" s="69">
        <f>SUM(D17:Q17)</f>
        <v>220365</v>
      </c>
      <c r="D17" s="70">
        <v>20911</v>
      </c>
      <c r="E17" s="70">
        <v>10217</v>
      </c>
      <c r="F17" s="70">
        <v>4230</v>
      </c>
      <c r="G17" s="70">
        <v>6178</v>
      </c>
      <c r="H17" s="70">
        <v>39129</v>
      </c>
      <c r="I17" s="70">
        <v>856</v>
      </c>
      <c r="J17" s="70">
        <v>5673</v>
      </c>
      <c r="K17" s="70">
        <v>49117</v>
      </c>
      <c r="L17" s="70">
        <v>24547</v>
      </c>
      <c r="M17" s="70">
        <v>19315</v>
      </c>
      <c r="N17" s="70">
        <v>12655</v>
      </c>
      <c r="O17" s="70">
        <v>8200</v>
      </c>
      <c r="P17" s="70">
        <v>8542</v>
      </c>
      <c r="Q17" s="70">
        <v>10795</v>
      </c>
    </row>
    <row r="18" spans="1:17" s="77" customFormat="1" ht="24.75" customHeight="1">
      <c r="A18" s="15"/>
      <c r="B18" s="83" t="s">
        <v>36</v>
      </c>
      <c r="C18" s="19">
        <f>C16/C11</f>
        <v>0.9217151833372241</v>
      </c>
      <c r="D18" s="20">
        <f>D16/D11</f>
        <v>0.901895026061659</v>
      </c>
      <c r="E18" s="20">
        <f aca="true" t="shared" si="2" ref="E18:Q18">E16/E11</f>
        <v>0.8967414303851037</v>
      </c>
      <c r="F18" s="20">
        <f t="shared" si="2"/>
        <v>1</v>
      </c>
      <c r="G18" s="20">
        <f t="shared" si="2"/>
        <v>1</v>
      </c>
      <c r="H18" s="20">
        <f t="shared" si="2"/>
        <v>0.9830419053361471</v>
      </c>
      <c r="I18" s="20">
        <f t="shared" si="2"/>
        <v>1</v>
      </c>
      <c r="J18" s="20">
        <f t="shared" si="2"/>
        <v>0.39492692759952963</v>
      </c>
      <c r="K18" s="20">
        <f t="shared" si="2"/>
        <v>0.9920240872564854</v>
      </c>
      <c r="L18" s="20">
        <f t="shared" si="2"/>
        <v>1</v>
      </c>
      <c r="M18" s="20">
        <f t="shared" si="2"/>
        <v>0.9312023912833863</v>
      </c>
      <c r="N18" s="20">
        <f t="shared" si="2"/>
        <v>1</v>
      </c>
      <c r="O18" s="20">
        <f t="shared" si="2"/>
        <v>0.9692333988547988</v>
      </c>
      <c r="P18" s="20">
        <f t="shared" si="2"/>
        <v>0.9579799904716532</v>
      </c>
      <c r="Q18" s="20">
        <f t="shared" si="2"/>
        <v>0.8680031241864098</v>
      </c>
    </row>
    <row r="19" spans="1:17" s="77" customFormat="1" ht="24.75" customHeight="1">
      <c r="A19" s="15"/>
      <c r="B19" s="83" t="s">
        <v>37</v>
      </c>
      <c r="C19" s="69">
        <f>SUM(D19:Q19)</f>
        <v>14256</v>
      </c>
      <c r="D19" s="70">
        <v>1050</v>
      </c>
      <c r="E19" s="70">
        <v>0</v>
      </c>
      <c r="F19" s="70">
        <v>800</v>
      </c>
      <c r="G19" s="70">
        <v>0</v>
      </c>
      <c r="H19" s="70">
        <v>8000</v>
      </c>
      <c r="I19" s="70">
        <v>0</v>
      </c>
      <c r="J19" s="70">
        <v>200</v>
      </c>
      <c r="K19" s="70">
        <v>0</v>
      </c>
      <c r="L19" s="70">
        <v>0</v>
      </c>
      <c r="M19" s="70">
        <v>0</v>
      </c>
      <c r="N19" s="70">
        <v>1431</v>
      </c>
      <c r="O19" s="70">
        <v>1000</v>
      </c>
      <c r="P19" s="70">
        <v>0</v>
      </c>
      <c r="Q19" s="70">
        <v>1775</v>
      </c>
    </row>
    <row r="20" spans="1:17" s="77" customFormat="1" ht="24.75" customHeight="1">
      <c r="A20" s="85"/>
      <c r="B20" s="83" t="s">
        <v>38</v>
      </c>
      <c r="C20" s="19">
        <f>C19/C7</f>
        <v>1.134128878281623</v>
      </c>
      <c r="D20" s="20">
        <f>D19/D7</f>
        <v>1</v>
      </c>
      <c r="E20" s="70" t="s">
        <v>21</v>
      </c>
      <c r="F20" s="70" t="s">
        <v>21</v>
      </c>
      <c r="G20" s="70" t="s">
        <v>21</v>
      </c>
      <c r="H20" s="20">
        <f>H19/H7</f>
        <v>0.8</v>
      </c>
      <c r="I20" s="70" t="s">
        <v>21</v>
      </c>
      <c r="J20" s="20">
        <f>J19/J7</f>
        <v>1</v>
      </c>
      <c r="K20" s="70" t="s">
        <v>21</v>
      </c>
      <c r="L20" s="70" t="s">
        <v>21</v>
      </c>
      <c r="M20" s="70" t="s">
        <v>21</v>
      </c>
      <c r="N20" s="70" t="s">
        <v>21</v>
      </c>
      <c r="O20" s="20">
        <f>O19/O7</f>
        <v>0.7575757575757576</v>
      </c>
      <c r="P20" s="70" t="s">
        <v>21</v>
      </c>
      <c r="Q20" s="70" t="s">
        <v>21</v>
      </c>
    </row>
    <row r="21" spans="1:17" s="77" customFormat="1" ht="24.75" customHeight="1">
      <c r="A21" s="11" t="s">
        <v>39</v>
      </c>
      <c r="B21" s="83" t="s">
        <v>40</v>
      </c>
      <c r="C21" s="86">
        <f>SUM(D21:Q21)</f>
        <v>77017</v>
      </c>
      <c r="D21" s="71">
        <v>6209</v>
      </c>
      <c r="E21" s="71">
        <v>4684</v>
      </c>
      <c r="F21" s="71">
        <v>2616</v>
      </c>
      <c r="G21" s="71">
        <v>4369</v>
      </c>
      <c r="H21" s="71">
        <v>660</v>
      </c>
      <c r="I21" s="71">
        <v>856</v>
      </c>
      <c r="J21" s="71">
        <v>2591</v>
      </c>
      <c r="K21" s="71">
        <v>17311</v>
      </c>
      <c r="L21" s="71">
        <v>15311</v>
      </c>
      <c r="M21" s="71">
        <v>10738</v>
      </c>
      <c r="N21" s="71">
        <v>3192</v>
      </c>
      <c r="O21" s="71">
        <v>2600</v>
      </c>
      <c r="P21" s="71">
        <v>2498</v>
      </c>
      <c r="Q21" s="71">
        <v>3382</v>
      </c>
    </row>
    <row r="22" spans="1:17" s="77" customFormat="1" ht="24.75" customHeight="1">
      <c r="A22" s="11"/>
      <c r="B22" s="83" t="s">
        <v>41</v>
      </c>
      <c r="C22" s="19">
        <f aca="true" t="shared" si="3" ref="C22:Q22">C21/C12</f>
        <v>0.9328496505614031</v>
      </c>
      <c r="D22" s="20">
        <f t="shared" si="3"/>
        <v>0.9032586558044806</v>
      </c>
      <c r="E22" s="20">
        <f t="shared" si="3"/>
        <v>0.9709784411276948</v>
      </c>
      <c r="F22" s="20">
        <f t="shared" si="3"/>
        <v>1</v>
      </c>
      <c r="G22" s="20">
        <f t="shared" si="3"/>
        <v>0.8630975898854207</v>
      </c>
      <c r="H22" s="20">
        <f t="shared" si="3"/>
        <v>0.995475113122172</v>
      </c>
      <c r="I22" s="20">
        <f t="shared" si="3"/>
        <v>1</v>
      </c>
      <c r="J22" s="20">
        <f t="shared" si="3"/>
        <v>1</v>
      </c>
      <c r="K22" s="20">
        <f t="shared" si="3"/>
        <v>0.9148126618400888</v>
      </c>
      <c r="L22" s="20">
        <f t="shared" si="3"/>
        <v>0.9862157809983897</v>
      </c>
      <c r="M22" s="20">
        <f t="shared" si="3"/>
        <v>0.876786151710623</v>
      </c>
      <c r="N22" s="20">
        <f t="shared" si="3"/>
        <v>0.9897674418604652</v>
      </c>
      <c r="O22" s="20">
        <f t="shared" si="3"/>
        <v>0.9811320754716981</v>
      </c>
      <c r="P22" s="20">
        <f t="shared" si="3"/>
        <v>0.8142112125162972</v>
      </c>
      <c r="Q22" s="20">
        <f t="shared" si="3"/>
        <v>0.983997672388711</v>
      </c>
    </row>
    <row r="23" spans="1:17" s="77" customFormat="1" ht="24.75" customHeight="1">
      <c r="A23" s="11"/>
      <c r="B23" s="83" t="s">
        <v>42</v>
      </c>
      <c r="C23" s="69">
        <f>SUM(D23:Q23)</f>
        <v>-8</v>
      </c>
      <c r="D23" s="70">
        <v>0</v>
      </c>
      <c r="E23" s="70">
        <v>0</v>
      </c>
      <c r="F23" s="70">
        <v>0</v>
      </c>
      <c r="G23" s="70">
        <v>0</v>
      </c>
      <c r="H23" s="70">
        <v>1</v>
      </c>
      <c r="I23" s="70">
        <v>0</v>
      </c>
      <c r="J23" s="70">
        <v>0</v>
      </c>
      <c r="K23" s="70">
        <v>-9</v>
      </c>
      <c r="L23" s="70">
        <v>0</v>
      </c>
      <c r="M23" s="70">
        <v>0</v>
      </c>
      <c r="N23" s="70">
        <v>6</v>
      </c>
      <c r="O23" s="70">
        <v>0</v>
      </c>
      <c r="P23" s="70">
        <v>0</v>
      </c>
      <c r="Q23" s="70">
        <v>-6</v>
      </c>
    </row>
  </sheetData>
  <sheetProtection/>
  <mergeCells count="12">
    <mergeCell ref="A2:Q2"/>
    <mergeCell ref="A3:B3"/>
    <mergeCell ref="O3:Q3"/>
    <mergeCell ref="D4:Q4"/>
    <mergeCell ref="A6:B6"/>
    <mergeCell ref="A7:B7"/>
    <mergeCell ref="A8:A10"/>
    <mergeCell ref="A11:A15"/>
    <mergeCell ref="A16:A20"/>
    <mergeCell ref="A21:A23"/>
    <mergeCell ref="C4:C5"/>
    <mergeCell ref="A4:B5"/>
  </mergeCells>
  <printOptions horizontalCentered="1"/>
  <pageMargins left="0.39" right="0.39" top="0.47" bottom="0.39" header="0.31" footer="0.31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1"/>
  <sheetViews>
    <sheetView workbookViewId="0" topLeftCell="A1">
      <selection activeCell="A1" sqref="A1"/>
    </sheetView>
  </sheetViews>
  <sheetFormatPr defaultColWidth="9.00390625" defaultRowHeight="14.25"/>
  <cols>
    <col min="1" max="1" width="5.625" style="55" customWidth="1"/>
    <col min="2" max="2" width="10.625" style="55" customWidth="1"/>
    <col min="3" max="13" width="9.625" style="55" customWidth="1"/>
    <col min="14" max="16384" width="9.00390625" style="55" customWidth="1"/>
  </cols>
  <sheetData>
    <row r="1" spans="1:12" ht="15" customHeight="1">
      <c r="A1" s="56" t="s">
        <v>43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3" ht="30" customHeight="1">
      <c r="A2" s="59" t="s">
        <v>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5" customHeight="1">
      <c r="A3" s="60"/>
      <c r="B3" s="60"/>
      <c r="C3" s="61"/>
      <c r="D3" s="62"/>
      <c r="E3" s="62"/>
      <c r="F3" s="62"/>
      <c r="G3" s="62"/>
      <c r="H3" s="63"/>
      <c r="I3" s="63"/>
      <c r="J3" s="63"/>
      <c r="K3" s="63"/>
      <c r="L3" s="63" t="s">
        <v>45</v>
      </c>
      <c r="M3" s="63"/>
    </row>
    <row r="4" spans="1:13" s="53" customFormat="1" ht="19.5" customHeight="1">
      <c r="A4" s="15" t="s">
        <v>46</v>
      </c>
      <c r="B4" s="11" t="s">
        <v>47</v>
      </c>
      <c r="C4" s="12" t="s">
        <v>48</v>
      </c>
      <c r="D4" s="64" t="s">
        <v>49</v>
      </c>
      <c r="E4" s="65"/>
      <c r="F4" s="65"/>
      <c r="G4" s="65"/>
      <c r="H4" s="65"/>
      <c r="I4" s="65"/>
      <c r="J4" s="65"/>
      <c r="K4" s="65"/>
      <c r="L4" s="74"/>
      <c r="M4" s="15" t="s">
        <v>50</v>
      </c>
    </row>
    <row r="5" spans="1:13" s="53" customFormat="1" ht="19.5" customHeight="1">
      <c r="A5" s="15"/>
      <c r="B5" s="11"/>
      <c r="C5" s="15"/>
      <c r="D5" s="66"/>
      <c r="E5" s="11" t="s">
        <v>51</v>
      </c>
      <c r="F5" s="11" t="s">
        <v>52</v>
      </c>
      <c r="G5" s="11" t="s">
        <v>53</v>
      </c>
      <c r="H5" s="11" t="s">
        <v>54</v>
      </c>
      <c r="I5" s="74" t="s">
        <v>55</v>
      </c>
      <c r="J5" s="11"/>
      <c r="K5" s="11"/>
      <c r="L5" s="11"/>
      <c r="M5" s="15"/>
    </row>
    <row r="6" spans="1:13" s="53" customFormat="1" ht="39.75" customHeight="1">
      <c r="A6" s="67"/>
      <c r="B6" s="11"/>
      <c r="C6" s="67"/>
      <c r="D6" s="68"/>
      <c r="E6" s="11"/>
      <c r="F6" s="11"/>
      <c r="G6" s="11"/>
      <c r="H6" s="11"/>
      <c r="I6" s="75"/>
      <c r="J6" s="76" t="s">
        <v>56</v>
      </c>
      <c r="K6" s="76" t="s">
        <v>57</v>
      </c>
      <c r="L6" s="76" t="s">
        <v>58</v>
      </c>
      <c r="M6" s="67"/>
    </row>
    <row r="7" spans="1:19" ht="19.5" customHeight="1">
      <c r="A7" s="13" t="s">
        <v>59</v>
      </c>
      <c r="B7" s="18"/>
      <c r="C7" s="69">
        <f>SUM(C8:C21)</f>
        <v>16791</v>
      </c>
      <c r="D7" s="69">
        <f aca="true" t="shared" si="0" ref="D7:L7">SUM(D8:D21)</f>
        <v>11931</v>
      </c>
      <c r="E7" s="69">
        <f t="shared" si="0"/>
        <v>250</v>
      </c>
      <c r="F7" s="69">
        <f t="shared" si="0"/>
        <v>0</v>
      </c>
      <c r="G7" s="69">
        <f t="shared" si="0"/>
        <v>0</v>
      </c>
      <c r="H7" s="69">
        <f t="shared" si="0"/>
        <v>0</v>
      </c>
      <c r="I7" s="69">
        <f t="shared" si="0"/>
        <v>11681</v>
      </c>
      <c r="J7" s="69">
        <f t="shared" si="0"/>
        <v>3481</v>
      </c>
      <c r="K7" s="69">
        <f t="shared" si="0"/>
        <v>0</v>
      </c>
      <c r="L7" s="69">
        <f t="shared" si="0"/>
        <v>8200</v>
      </c>
      <c r="M7" s="19">
        <f>D7/C7</f>
        <v>0.7105592281579417</v>
      </c>
      <c r="O7" s="53"/>
      <c r="P7" s="53"/>
      <c r="Q7" s="53"/>
      <c r="R7" s="53"/>
      <c r="S7" s="53"/>
    </row>
    <row r="8" spans="1:19" ht="19.5" customHeight="1">
      <c r="A8" s="11">
        <v>1</v>
      </c>
      <c r="B8" s="11" t="s">
        <v>6</v>
      </c>
      <c r="C8" s="69">
        <v>1050</v>
      </c>
      <c r="D8" s="69">
        <f>SUM(E8:I8)</f>
        <v>1050</v>
      </c>
      <c r="E8" s="70"/>
      <c r="F8" s="70"/>
      <c r="G8" s="70"/>
      <c r="H8" s="70"/>
      <c r="I8" s="69">
        <f>SUM(J8:L8)</f>
        <v>1050</v>
      </c>
      <c r="J8" s="16">
        <v>1050</v>
      </c>
      <c r="K8" s="16"/>
      <c r="L8" s="16"/>
      <c r="M8" s="20">
        <f>D8/C8</f>
        <v>1</v>
      </c>
      <c r="O8" s="53"/>
      <c r="P8" s="53"/>
      <c r="Q8" s="53"/>
      <c r="R8" s="53"/>
      <c r="S8" s="53"/>
    </row>
    <row r="9" spans="1:19" ht="19.5" customHeight="1">
      <c r="A9" s="11">
        <v>2</v>
      </c>
      <c r="B9" s="11" t="s">
        <v>7</v>
      </c>
      <c r="C9" s="69" t="s">
        <v>21</v>
      </c>
      <c r="D9" s="69">
        <f aca="true" t="shared" si="1" ref="D9:D21">SUM(E9:I9)</f>
        <v>0</v>
      </c>
      <c r="E9" s="71"/>
      <c r="F9" s="70"/>
      <c r="G9" s="70"/>
      <c r="H9" s="72"/>
      <c r="I9" s="69">
        <f aca="true" t="shared" si="2" ref="I9:I21">SUM(J9:L9)</f>
        <v>0</v>
      </c>
      <c r="J9" s="16"/>
      <c r="K9" s="16"/>
      <c r="L9" s="16"/>
      <c r="M9" s="69" t="s">
        <v>21</v>
      </c>
      <c r="O9" s="53"/>
      <c r="P9" s="53"/>
      <c r="Q9" s="53"/>
      <c r="R9" s="53"/>
      <c r="S9" s="53"/>
    </row>
    <row r="10" spans="1:19" ht="19.5" customHeight="1">
      <c r="A10" s="11">
        <v>3</v>
      </c>
      <c r="B10" s="11" t="s">
        <v>8</v>
      </c>
      <c r="C10" s="69" t="s">
        <v>21</v>
      </c>
      <c r="D10" s="69">
        <f t="shared" si="1"/>
        <v>0</v>
      </c>
      <c r="E10" s="70"/>
      <c r="F10" s="16"/>
      <c r="G10" s="16"/>
      <c r="H10" s="70"/>
      <c r="I10" s="69">
        <f t="shared" si="2"/>
        <v>0</v>
      </c>
      <c r="J10" s="71"/>
      <c r="K10" s="71"/>
      <c r="L10" s="71"/>
      <c r="M10" s="69" t="s">
        <v>21</v>
      </c>
      <c r="O10" s="53"/>
      <c r="P10" s="53"/>
      <c r="Q10" s="53"/>
      <c r="R10" s="53"/>
      <c r="S10" s="53"/>
    </row>
    <row r="11" spans="1:19" s="54" customFormat="1" ht="19.5" customHeight="1">
      <c r="A11" s="11">
        <v>4</v>
      </c>
      <c r="B11" s="11" t="s">
        <v>9</v>
      </c>
      <c r="C11" s="69" t="s">
        <v>21</v>
      </c>
      <c r="D11" s="69">
        <f t="shared" si="1"/>
        <v>0</v>
      </c>
      <c r="E11" s="71"/>
      <c r="F11" s="70"/>
      <c r="G11" s="70"/>
      <c r="H11" s="70"/>
      <c r="I11" s="69">
        <f t="shared" si="2"/>
        <v>0</v>
      </c>
      <c r="J11" s="16"/>
      <c r="K11" s="16"/>
      <c r="L11" s="16"/>
      <c r="M11" s="69" t="s">
        <v>21</v>
      </c>
      <c r="O11" s="53"/>
      <c r="P11" s="53"/>
      <c r="Q11" s="53"/>
      <c r="R11" s="53"/>
      <c r="S11" s="53"/>
    </row>
    <row r="12" spans="1:19" ht="19.5" customHeight="1">
      <c r="A12" s="11">
        <v>5</v>
      </c>
      <c r="B12" s="11" t="s">
        <v>10</v>
      </c>
      <c r="C12" s="69">
        <v>10000</v>
      </c>
      <c r="D12" s="69">
        <f t="shared" si="1"/>
        <v>8000</v>
      </c>
      <c r="E12" s="73"/>
      <c r="F12" s="73"/>
      <c r="G12" s="73"/>
      <c r="H12" s="73"/>
      <c r="I12" s="69">
        <f t="shared" si="2"/>
        <v>8000</v>
      </c>
      <c r="J12" s="73"/>
      <c r="K12" s="73"/>
      <c r="L12" s="73">
        <v>8000</v>
      </c>
      <c r="M12" s="20">
        <f>D12/C12</f>
        <v>0.8</v>
      </c>
      <c r="O12" s="53"/>
      <c r="P12" s="53"/>
      <c r="Q12" s="53"/>
      <c r="R12" s="53"/>
      <c r="S12" s="53"/>
    </row>
    <row r="13" spans="1:19" ht="19.5" customHeight="1">
      <c r="A13" s="11">
        <v>6</v>
      </c>
      <c r="B13" s="11" t="s">
        <v>11</v>
      </c>
      <c r="C13" s="69" t="s">
        <v>21</v>
      </c>
      <c r="D13" s="69">
        <f t="shared" si="1"/>
        <v>0</v>
      </c>
      <c r="E13" s="70"/>
      <c r="F13" s="70"/>
      <c r="G13" s="70"/>
      <c r="H13" s="70"/>
      <c r="I13" s="69">
        <f t="shared" si="2"/>
        <v>0</v>
      </c>
      <c r="J13" s="16"/>
      <c r="K13" s="16"/>
      <c r="L13" s="16"/>
      <c r="M13" s="69" t="s">
        <v>21</v>
      </c>
      <c r="O13" s="53"/>
      <c r="P13" s="53"/>
      <c r="Q13" s="53"/>
      <c r="R13" s="53"/>
      <c r="S13" s="53"/>
    </row>
    <row r="14" spans="1:19" ht="19.5" customHeight="1">
      <c r="A14" s="11">
        <v>7</v>
      </c>
      <c r="B14" s="11" t="s">
        <v>12</v>
      </c>
      <c r="C14" s="69">
        <v>2050</v>
      </c>
      <c r="D14" s="69">
        <f t="shared" si="1"/>
        <v>450</v>
      </c>
      <c r="E14" s="70">
        <v>250</v>
      </c>
      <c r="F14" s="70"/>
      <c r="G14" s="70"/>
      <c r="H14" s="70"/>
      <c r="I14" s="69">
        <f t="shared" si="2"/>
        <v>200</v>
      </c>
      <c r="J14" s="16"/>
      <c r="K14" s="16"/>
      <c r="L14" s="16">
        <v>200</v>
      </c>
      <c r="M14" s="20">
        <f>D14/C14</f>
        <v>0.21951219512195122</v>
      </c>
      <c r="O14" s="53"/>
      <c r="P14" s="53"/>
      <c r="Q14" s="53"/>
      <c r="R14" s="53"/>
      <c r="S14" s="53"/>
    </row>
    <row r="15" spans="1:19" ht="19.5" customHeight="1">
      <c r="A15" s="11">
        <v>8</v>
      </c>
      <c r="B15" s="11" t="s">
        <v>13</v>
      </c>
      <c r="C15" s="69" t="s">
        <v>21</v>
      </c>
      <c r="D15" s="69">
        <f t="shared" si="1"/>
        <v>0</v>
      </c>
      <c r="E15" s="70"/>
      <c r="F15" s="70"/>
      <c r="G15" s="70"/>
      <c r="H15" s="70"/>
      <c r="I15" s="69">
        <f t="shared" si="2"/>
        <v>0</v>
      </c>
      <c r="J15" s="16"/>
      <c r="K15" s="16"/>
      <c r="L15" s="16"/>
      <c r="M15" s="69" t="s">
        <v>21</v>
      </c>
      <c r="O15" s="53"/>
      <c r="P15" s="53"/>
      <c r="Q15" s="53"/>
      <c r="R15" s="53"/>
      <c r="S15" s="53"/>
    </row>
    <row r="16" spans="1:19" ht="19.5" customHeight="1">
      <c r="A16" s="11">
        <v>9</v>
      </c>
      <c r="B16" s="11" t="s">
        <v>14</v>
      </c>
      <c r="C16" s="69" t="s">
        <v>21</v>
      </c>
      <c r="D16" s="69">
        <f t="shared" si="1"/>
        <v>0</v>
      </c>
      <c r="E16" s="70"/>
      <c r="F16" s="70"/>
      <c r="G16" s="70"/>
      <c r="H16" s="70"/>
      <c r="I16" s="69">
        <f t="shared" si="2"/>
        <v>0</v>
      </c>
      <c r="J16" s="16"/>
      <c r="K16" s="16"/>
      <c r="L16" s="16"/>
      <c r="M16" s="69" t="s">
        <v>21</v>
      </c>
      <c r="O16" s="53"/>
      <c r="P16" s="53"/>
      <c r="Q16" s="53"/>
      <c r="R16" s="53"/>
      <c r="S16" s="53"/>
    </row>
    <row r="17" spans="1:19" ht="19.5" customHeight="1">
      <c r="A17" s="11">
        <v>10</v>
      </c>
      <c r="B17" s="11" t="s">
        <v>15</v>
      </c>
      <c r="C17" s="69" t="s">
        <v>21</v>
      </c>
      <c r="D17" s="69">
        <f t="shared" si="1"/>
        <v>0</v>
      </c>
      <c r="E17" s="70"/>
      <c r="F17" s="70"/>
      <c r="G17" s="70"/>
      <c r="H17" s="70"/>
      <c r="I17" s="69">
        <f t="shared" si="2"/>
        <v>0</v>
      </c>
      <c r="J17" s="70"/>
      <c r="K17" s="16"/>
      <c r="L17" s="16"/>
      <c r="M17" s="69" t="s">
        <v>21</v>
      </c>
      <c r="O17" s="53"/>
      <c r="P17" s="53"/>
      <c r="Q17" s="53"/>
      <c r="R17" s="53"/>
      <c r="S17" s="53"/>
    </row>
    <row r="18" spans="1:19" ht="19.5" customHeight="1">
      <c r="A18" s="11">
        <v>11</v>
      </c>
      <c r="B18" s="11" t="s">
        <v>16</v>
      </c>
      <c r="C18" s="69">
        <v>1431</v>
      </c>
      <c r="D18" s="69">
        <f t="shared" si="1"/>
        <v>1431</v>
      </c>
      <c r="E18" s="70"/>
      <c r="F18" s="70"/>
      <c r="G18" s="70"/>
      <c r="H18" s="70"/>
      <c r="I18" s="69">
        <f t="shared" si="2"/>
        <v>1431</v>
      </c>
      <c r="J18" s="70">
        <v>1431</v>
      </c>
      <c r="K18" s="16"/>
      <c r="L18" s="16"/>
      <c r="M18" s="20">
        <f>D18/C18</f>
        <v>1</v>
      </c>
      <c r="O18" s="53"/>
      <c r="P18" s="53"/>
      <c r="Q18" s="53"/>
      <c r="R18" s="53"/>
      <c r="S18" s="53"/>
    </row>
    <row r="19" spans="1:19" ht="19.5" customHeight="1">
      <c r="A19" s="11">
        <v>12</v>
      </c>
      <c r="B19" s="11" t="s">
        <v>17</v>
      </c>
      <c r="C19" s="69">
        <v>1320</v>
      </c>
      <c r="D19" s="69">
        <f t="shared" si="1"/>
        <v>1000</v>
      </c>
      <c r="E19" s="70"/>
      <c r="F19" s="70"/>
      <c r="G19" s="70"/>
      <c r="H19" s="70"/>
      <c r="I19" s="69">
        <f t="shared" si="2"/>
        <v>1000</v>
      </c>
      <c r="J19" s="70">
        <v>1000</v>
      </c>
      <c r="K19" s="16"/>
      <c r="L19" s="16"/>
      <c r="M19" s="20">
        <f>D19/C19</f>
        <v>0.7575757575757576</v>
      </c>
      <c r="O19" s="53"/>
      <c r="P19" s="53"/>
      <c r="Q19" s="53"/>
      <c r="R19" s="53"/>
      <c r="S19" s="53"/>
    </row>
    <row r="20" spans="1:19" ht="19.5" customHeight="1">
      <c r="A20" s="11">
        <v>13</v>
      </c>
      <c r="B20" s="11" t="s">
        <v>18</v>
      </c>
      <c r="C20" s="69">
        <v>940</v>
      </c>
      <c r="D20" s="69">
        <f t="shared" si="1"/>
        <v>0</v>
      </c>
      <c r="E20" s="70"/>
      <c r="F20" s="70"/>
      <c r="G20" s="70"/>
      <c r="H20" s="70"/>
      <c r="I20" s="69">
        <f t="shared" si="2"/>
        <v>0</v>
      </c>
      <c r="J20" s="70"/>
      <c r="K20" s="16"/>
      <c r="L20" s="16"/>
      <c r="M20" s="20">
        <f>D20/C20</f>
        <v>0</v>
      </c>
      <c r="O20" s="53"/>
      <c r="P20" s="53"/>
      <c r="Q20" s="53"/>
      <c r="R20" s="53"/>
      <c r="S20" s="53"/>
    </row>
    <row r="21" spans="1:19" ht="19.5" customHeight="1">
      <c r="A21" s="11">
        <v>14</v>
      </c>
      <c r="B21" s="11" t="s">
        <v>19</v>
      </c>
      <c r="C21" s="69" t="s">
        <v>21</v>
      </c>
      <c r="D21" s="69">
        <f t="shared" si="1"/>
        <v>0</v>
      </c>
      <c r="E21" s="70"/>
      <c r="F21" s="70"/>
      <c r="G21" s="70"/>
      <c r="H21" s="70"/>
      <c r="I21" s="69">
        <f t="shared" si="2"/>
        <v>0</v>
      </c>
      <c r="J21" s="16"/>
      <c r="K21" s="16"/>
      <c r="L21" s="16"/>
      <c r="M21" s="69" t="s">
        <v>21</v>
      </c>
      <c r="O21" s="53"/>
      <c r="P21" s="53"/>
      <c r="Q21" s="53"/>
      <c r="R21" s="53"/>
      <c r="S21" s="53"/>
    </row>
  </sheetData>
  <sheetProtection/>
  <mergeCells count="14">
    <mergeCell ref="A2:M2"/>
    <mergeCell ref="A3:B3"/>
    <mergeCell ref="L3:M3"/>
    <mergeCell ref="D4:L4"/>
    <mergeCell ref="I5:L5"/>
    <mergeCell ref="A7:B7"/>
    <mergeCell ref="A4:A6"/>
    <mergeCell ref="B4:B6"/>
    <mergeCell ref="C4:C6"/>
    <mergeCell ref="E5:E6"/>
    <mergeCell ref="F5:F6"/>
    <mergeCell ref="G5:G6"/>
    <mergeCell ref="H5:H6"/>
    <mergeCell ref="M4:M6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1"/>
  <sheetViews>
    <sheetView workbookViewId="0" topLeftCell="A1">
      <selection activeCell="A1" sqref="A1"/>
    </sheetView>
  </sheetViews>
  <sheetFormatPr defaultColWidth="9.00390625" defaultRowHeight="14.25"/>
  <cols>
    <col min="1" max="1" width="15.625" style="22" customWidth="1"/>
    <col min="2" max="3" width="7.125" style="22" customWidth="1"/>
    <col min="4" max="4" width="15.625" style="22" customWidth="1"/>
    <col min="5" max="18" width="7.125" style="22" customWidth="1"/>
    <col min="19" max="16384" width="9.00390625" style="22" customWidth="1"/>
  </cols>
  <sheetData>
    <row r="1" spans="1:2" s="21" customFormat="1" ht="15" customHeight="1">
      <c r="A1" s="23" t="s">
        <v>60</v>
      </c>
      <c r="B1" s="24"/>
    </row>
    <row r="2" spans="1:18" ht="30" customHeight="1">
      <c r="A2" s="25" t="s">
        <v>61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s="21" customFormat="1" ht="15" customHeight="1">
      <c r="A3" s="26"/>
      <c r="B3" s="26"/>
      <c r="C3" s="27"/>
      <c r="D3" s="28"/>
      <c r="E3" s="28"/>
      <c r="F3" s="29"/>
      <c r="G3" s="29"/>
      <c r="H3" s="29"/>
      <c r="I3" s="29"/>
      <c r="J3" s="51"/>
      <c r="K3" s="51"/>
      <c r="L3" s="51"/>
      <c r="M3" s="51"/>
      <c r="N3" s="28"/>
      <c r="O3" s="28"/>
      <c r="P3" s="28"/>
      <c r="Q3" s="28" t="s">
        <v>45</v>
      </c>
      <c r="R3" s="28"/>
    </row>
    <row r="4" spans="1:18" s="21" customFormat="1" ht="30" customHeight="1">
      <c r="A4" s="30" t="s">
        <v>62</v>
      </c>
      <c r="B4" s="31" t="s">
        <v>63</v>
      </c>
      <c r="C4" s="32"/>
      <c r="D4" s="33" t="s">
        <v>64</v>
      </c>
      <c r="E4" s="34" t="s">
        <v>65</v>
      </c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1:18" s="21" customFormat="1" ht="30" customHeight="1">
      <c r="A5" s="30"/>
      <c r="B5" s="35" t="s">
        <v>66</v>
      </c>
      <c r="C5" s="36" t="s">
        <v>67</v>
      </c>
      <c r="D5" s="33"/>
      <c r="E5" s="34" t="s">
        <v>6</v>
      </c>
      <c r="F5" s="34" t="s">
        <v>7</v>
      </c>
      <c r="G5" s="34" t="s">
        <v>8</v>
      </c>
      <c r="H5" s="34" t="s">
        <v>9</v>
      </c>
      <c r="I5" s="34" t="s">
        <v>10</v>
      </c>
      <c r="J5" s="34" t="s">
        <v>11</v>
      </c>
      <c r="K5" s="34" t="s">
        <v>12</v>
      </c>
      <c r="L5" s="34" t="s">
        <v>13</v>
      </c>
      <c r="M5" s="34" t="s">
        <v>14</v>
      </c>
      <c r="N5" s="34" t="s">
        <v>15</v>
      </c>
      <c r="O5" s="34" t="s">
        <v>16</v>
      </c>
      <c r="P5" s="34" t="s">
        <v>17</v>
      </c>
      <c r="Q5" s="34" t="s">
        <v>18</v>
      </c>
      <c r="R5" s="34" t="s">
        <v>19</v>
      </c>
    </row>
    <row r="6" spans="1:18" s="21" customFormat="1" ht="24.75" customHeight="1">
      <c r="A6" s="30"/>
      <c r="B6" s="35"/>
      <c r="C6" s="37"/>
      <c r="D6" s="38" t="s">
        <v>34</v>
      </c>
      <c r="E6" s="34">
        <f>SUM(E9:E10)</f>
        <v>22321</v>
      </c>
      <c r="F6" s="34">
        <f aca="true" t="shared" si="0" ref="F6:R6">SUM(F9:F10)</f>
        <v>10595</v>
      </c>
      <c r="G6" s="34">
        <f t="shared" si="0"/>
        <v>5030</v>
      </c>
      <c r="H6" s="34">
        <f t="shared" si="0"/>
        <v>6963</v>
      </c>
      <c r="I6" s="34">
        <f t="shared" si="0"/>
        <v>39129</v>
      </c>
      <c r="J6" s="34">
        <f t="shared" si="0"/>
        <v>856</v>
      </c>
      <c r="K6" s="34">
        <f t="shared" si="0"/>
        <v>7053</v>
      </c>
      <c r="L6" s="34">
        <f t="shared" si="0"/>
        <v>49751</v>
      </c>
      <c r="M6" s="34">
        <f t="shared" si="0"/>
        <v>24547</v>
      </c>
      <c r="N6" s="34">
        <f t="shared" si="0"/>
        <v>19315</v>
      </c>
      <c r="O6" s="34">
        <f t="shared" si="0"/>
        <v>12655</v>
      </c>
      <c r="P6" s="34">
        <f t="shared" si="0"/>
        <v>11341</v>
      </c>
      <c r="Q6" s="34">
        <f t="shared" si="0"/>
        <v>10054</v>
      </c>
      <c r="R6" s="34">
        <f t="shared" si="0"/>
        <v>13336</v>
      </c>
    </row>
    <row r="7" spans="1:18" s="21" customFormat="1" ht="24.75" customHeight="1">
      <c r="A7" s="30"/>
      <c r="B7" s="39"/>
      <c r="C7" s="37"/>
      <c r="D7" s="38" t="s">
        <v>35</v>
      </c>
      <c r="E7" s="40">
        <v>20911</v>
      </c>
      <c r="F7" s="40">
        <v>10217</v>
      </c>
      <c r="G7" s="40">
        <v>4230</v>
      </c>
      <c r="H7" s="40">
        <v>6178</v>
      </c>
      <c r="I7" s="40">
        <v>39129</v>
      </c>
      <c r="J7" s="40">
        <v>856</v>
      </c>
      <c r="K7" s="40">
        <v>5673</v>
      </c>
      <c r="L7" s="40">
        <v>49117</v>
      </c>
      <c r="M7" s="40">
        <v>24547</v>
      </c>
      <c r="N7" s="40">
        <v>19315</v>
      </c>
      <c r="O7" s="40">
        <v>12655</v>
      </c>
      <c r="P7" s="40">
        <v>8200</v>
      </c>
      <c r="Q7" s="40">
        <v>8542</v>
      </c>
      <c r="R7" s="40">
        <v>10795</v>
      </c>
    </row>
    <row r="8" spans="1:18" s="21" customFormat="1" ht="24.75" customHeight="1">
      <c r="A8" s="30"/>
      <c r="B8" s="41"/>
      <c r="C8" s="37"/>
      <c r="D8" s="38" t="s">
        <v>68</v>
      </c>
      <c r="E8" s="40">
        <v>4050</v>
      </c>
      <c r="F8" s="40">
        <v>1297</v>
      </c>
      <c r="G8" s="40">
        <v>14</v>
      </c>
      <c r="H8" s="40">
        <v>0</v>
      </c>
      <c r="I8" s="40">
        <v>26584</v>
      </c>
      <c r="J8" s="40">
        <v>0</v>
      </c>
      <c r="K8" s="40">
        <v>651</v>
      </c>
      <c r="L8" s="40">
        <v>5601</v>
      </c>
      <c r="M8" s="40">
        <v>51</v>
      </c>
      <c r="N8" s="40">
        <v>1531</v>
      </c>
      <c r="O8" s="40">
        <v>1633</v>
      </c>
      <c r="P8" s="40">
        <v>2804</v>
      </c>
      <c r="Q8" s="40">
        <v>3045</v>
      </c>
      <c r="R8" s="40">
        <v>100</v>
      </c>
    </row>
    <row r="9" spans="1:18" s="21" customFormat="1" ht="16.5" customHeight="1">
      <c r="A9" s="36" t="s">
        <v>69</v>
      </c>
      <c r="B9" s="36">
        <f>B11+B21</f>
        <v>232946</v>
      </c>
      <c r="C9" s="36">
        <f>C11+C21</f>
        <v>14256</v>
      </c>
      <c r="D9" s="42" t="s">
        <v>70</v>
      </c>
      <c r="E9" s="34">
        <f>E11+E21</f>
        <v>1050</v>
      </c>
      <c r="F9" s="34">
        <f aca="true" t="shared" si="1" ref="F9:R9">F11+F21</f>
        <v>0</v>
      </c>
      <c r="G9" s="34">
        <f t="shared" si="1"/>
        <v>800</v>
      </c>
      <c r="H9" s="34">
        <f t="shared" si="1"/>
        <v>0</v>
      </c>
      <c r="I9" s="34">
        <f t="shared" si="1"/>
        <v>8000</v>
      </c>
      <c r="J9" s="34">
        <f t="shared" si="1"/>
        <v>0</v>
      </c>
      <c r="K9" s="34">
        <f t="shared" si="1"/>
        <v>200</v>
      </c>
      <c r="L9" s="34">
        <f t="shared" si="1"/>
        <v>0</v>
      </c>
      <c r="M9" s="34">
        <f t="shared" si="1"/>
        <v>0</v>
      </c>
      <c r="N9" s="34">
        <f t="shared" si="1"/>
        <v>0</v>
      </c>
      <c r="O9" s="34">
        <f t="shared" si="1"/>
        <v>1431</v>
      </c>
      <c r="P9" s="34">
        <f t="shared" si="1"/>
        <v>1000</v>
      </c>
      <c r="Q9" s="34">
        <f t="shared" si="1"/>
        <v>0</v>
      </c>
      <c r="R9" s="34">
        <f t="shared" si="1"/>
        <v>1775</v>
      </c>
    </row>
    <row r="10" spans="1:18" s="21" customFormat="1" ht="16.5" customHeight="1">
      <c r="A10" s="43"/>
      <c r="B10" s="43"/>
      <c r="C10" s="43"/>
      <c r="D10" s="42" t="s">
        <v>71</v>
      </c>
      <c r="E10" s="34">
        <f>E12+E22</f>
        <v>21271</v>
      </c>
      <c r="F10" s="34">
        <f aca="true" t="shared" si="2" ref="F10:R10">F12+F22</f>
        <v>10595</v>
      </c>
      <c r="G10" s="34">
        <f t="shared" si="2"/>
        <v>4230</v>
      </c>
      <c r="H10" s="34">
        <f t="shared" si="2"/>
        <v>6963</v>
      </c>
      <c r="I10" s="34">
        <f t="shared" si="2"/>
        <v>31129</v>
      </c>
      <c r="J10" s="34">
        <f t="shared" si="2"/>
        <v>856</v>
      </c>
      <c r="K10" s="34">
        <f t="shared" si="2"/>
        <v>6853</v>
      </c>
      <c r="L10" s="34">
        <f t="shared" si="2"/>
        <v>49751</v>
      </c>
      <c r="M10" s="34">
        <f t="shared" si="2"/>
        <v>24547</v>
      </c>
      <c r="N10" s="34">
        <f t="shared" si="2"/>
        <v>19315</v>
      </c>
      <c r="O10" s="34">
        <f t="shared" si="2"/>
        <v>11224</v>
      </c>
      <c r="P10" s="34">
        <f t="shared" si="2"/>
        <v>10341</v>
      </c>
      <c r="Q10" s="34">
        <f t="shared" si="2"/>
        <v>10054</v>
      </c>
      <c r="R10" s="34">
        <f t="shared" si="2"/>
        <v>11561</v>
      </c>
    </row>
    <row r="11" spans="1:18" s="21" customFormat="1" ht="16.5" customHeight="1">
      <c r="A11" s="44" t="s">
        <v>72</v>
      </c>
      <c r="B11" s="36">
        <f>SUM(B13:B20)</f>
        <v>79835</v>
      </c>
      <c r="C11" s="36">
        <f>SUM(C13:C20)</f>
        <v>0</v>
      </c>
      <c r="D11" s="42" t="s">
        <v>70</v>
      </c>
      <c r="E11" s="45">
        <f>E13+E15+E17+E19</f>
        <v>0</v>
      </c>
      <c r="F11" s="45">
        <f aca="true" t="shared" si="3" ref="F11:R11">F13+F15+F17+F19</f>
        <v>0</v>
      </c>
      <c r="G11" s="45">
        <f t="shared" si="3"/>
        <v>0</v>
      </c>
      <c r="H11" s="45">
        <f t="shared" si="3"/>
        <v>0</v>
      </c>
      <c r="I11" s="45">
        <f t="shared" si="3"/>
        <v>0</v>
      </c>
      <c r="J11" s="45">
        <f t="shared" si="3"/>
        <v>0</v>
      </c>
      <c r="K11" s="45">
        <f t="shared" si="3"/>
        <v>0</v>
      </c>
      <c r="L11" s="45">
        <f t="shared" si="3"/>
        <v>0</v>
      </c>
      <c r="M11" s="45">
        <f t="shared" si="3"/>
        <v>0</v>
      </c>
      <c r="N11" s="45">
        <f t="shared" si="3"/>
        <v>0</v>
      </c>
      <c r="O11" s="45">
        <f t="shared" si="3"/>
        <v>0</v>
      </c>
      <c r="P11" s="45">
        <f t="shared" si="3"/>
        <v>0</v>
      </c>
      <c r="Q11" s="45">
        <f t="shared" si="3"/>
        <v>0</v>
      </c>
      <c r="R11" s="45">
        <f t="shared" si="3"/>
        <v>0</v>
      </c>
    </row>
    <row r="12" spans="1:18" s="21" customFormat="1" ht="16.5" customHeight="1">
      <c r="A12" s="46"/>
      <c r="B12" s="43"/>
      <c r="C12" s="43"/>
      <c r="D12" s="42" t="s">
        <v>71</v>
      </c>
      <c r="E12" s="45">
        <f>E14+E16+E18+E20</f>
        <v>6466</v>
      </c>
      <c r="F12" s="45">
        <f aca="true" t="shared" si="4" ref="F12:R12">F14+F16+F18+F20</f>
        <v>4684</v>
      </c>
      <c r="G12" s="45">
        <f t="shared" si="4"/>
        <v>2616</v>
      </c>
      <c r="H12" s="45">
        <f t="shared" si="4"/>
        <v>5062</v>
      </c>
      <c r="I12" s="45">
        <f t="shared" si="4"/>
        <v>663</v>
      </c>
      <c r="J12" s="45">
        <f t="shared" si="4"/>
        <v>856</v>
      </c>
      <c r="K12" s="45">
        <f t="shared" si="4"/>
        <v>2591</v>
      </c>
      <c r="L12" s="45">
        <f t="shared" si="4"/>
        <v>18523</v>
      </c>
      <c r="M12" s="45">
        <f t="shared" si="4"/>
        <v>15525</v>
      </c>
      <c r="N12" s="45">
        <f t="shared" si="4"/>
        <v>10820</v>
      </c>
      <c r="O12" s="45">
        <f t="shared" si="4"/>
        <v>3225</v>
      </c>
      <c r="P12" s="45">
        <f t="shared" si="4"/>
        <v>2650</v>
      </c>
      <c r="Q12" s="45">
        <f t="shared" si="4"/>
        <v>2717</v>
      </c>
      <c r="R12" s="45">
        <f t="shared" si="4"/>
        <v>3437</v>
      </c>
    </row>
    <row r="13" spans="1:18" s="21" customFormat="1" ht="16.5" customHeight="1">
      <c r="A13" s="44" t="s">
        <v>73</v>
      </c>
      <c r="B13" s="47">
        <f>SUM(E13:R14)</f>
        <v>12416</v>
      </c>
      <c r="C13" s="45">
        <f>SUM(E13:R13)</f>
        <v>0</v>
      </c>
      <c r="D13" s="42" t="s">
        <v>70</v>
      </c>
      <c r="E13" s="48"/>
      <c r="F13" s="49"/>
      <c r="G13" s="49"/>
      <c r="H13" s="48"/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s="21" customFormat="1" ht="16.5" customHeight="1">
      <c r="A14" s="46"/>
      <c r="B14" s="43"/>
      <c r="C14" s="34"/>
      <c r="D14" s="42" t="s">
        <v>71</v>
      </c>
      <c r="E14" s="48">
        <v>115</v>
      </c>
      <c r="F14" s="49">
        <v>300</v>
      </c>
      <c r="G14" s="49">
        <v>135</v>
      </c>
      <c r="H14" s="48">
        <v>345</v>
      </c>
      <c r="I14" s="49">
        <v>263</v>
      </c>
      <c r="J14" s="49"/>
      <c r="K14" s="49"/>
      <c r="L14" s="49">
        <v>4093</v>
      </c>
      <c r="M14" s="49">
        <v>1767</v>
      </c>
      <c r="N14" s="49">
        <v>4055</v>
      </c>
      <c r="O14" s="49">
        <v>159</v>
      </c>
      <c r="P14" s="49">
        <v>444</v>
      </c>
      <c r="Q14" s="49">
        <v>400</v>
      </c>
      <c r="R14" s="49">
        <v>340</v>
      </c>
    </row>
    <row r="15" spans="1:18" s="21" customFormat="1" ht="16.5" customHeight="1">
      <c r="A15" s="44" t="s">
        <v>74</v>
      </c>
      <c r="B15" s="36">
        <f>SUM(E15:R16)</f>
        <v>6469</v>
      </c>
      <c r="C15" s="34">
        <f>SUM(E15:R15)</f>
        <v>0</v>
      </c>
      <c r="D15" s="42" t="s">
        <v>70</v>
      </c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</row>
    <row r="16" spans="1:18" s="21" customFormat="1" ht="16.5" customHeight="1">
      <c r="A16" s="46"/>
      <c r="B16" s="43"/>
      <c r="C16" s="34"/>
      <c r="D16" s="42" t="s">
        <v>71</v>
      </c>
      <c r="E16" s="48">
        <v>1971</v>
      </c>
      <c r="F16" s="49">
        <v>1288</v>
      </c>
      <c r="G16" s="49"/>
      <c r="H16" s="48">
        <v>330</v>
      </c>
      <c r="I16" s="49"/>
      <c r="J16" s="49"/>
      <c r="K16" s="49"/>
      <c r="L16" s="49">
        <v>780</v>
      </c>
      <c r="M16" s="49">
        <v>1263</v>
      </c>
      <c r="N16" s="49">
        <v>337</v>
      </c>
      <c r="O16" s="49"/>
      <c r="P16" s="49"/>
      <c r="Q16" s="49"/>
      <c r="R16" s="48">
        <v>500</v>
      </c>
    </row>
    <row r="17" spans="1:18" s="21" customFormat="1" ht="16.5" customHeight="1">
      <c r="A17" s="44" t="s">
        <v>75</v>
      </c>
      <c r="B17" s="36">
        <f>SUM(E17:R18)</f>
        <v>38990</v>
      </c>
      <c r="C17" s="34">
        <f>SUM(E17:R17)</f>
        <v>0</v>
      </c>
      <c r="D17" s="42" t="s">
        <v>70</v>
      </c>
      <c r="E17" s="49"/>
      <c r="F17" s="49"/>
      <c r="G17" s="49"/>
      <c r="H17" s="48"/>
      <c r="I17" s="49"/>
      <c r="J17" s="49"/>
      <c r="K17" s="49"/>
      <c r="L17" s="49"/>
      <c r="M17" s="49"/>
      <c r="N17" s="49"/>
      <c r="O17" s="49"/>
      <c r="P17" s="49"/>
      <c r="Q17" s="52"/>
      <c r="R17" s="49"/>
    </row>
    <row r="18" spans="1:18" s="21" customFormat="1" ht="16.5" customHeight="1">
      <c r="A18" s="46"/>
      <c r="B18" s="43"/>
      <c r="C18" s="34"/>
      <c r="D18" s="42" t="s">
        <v>71</v>
      </c>
      <c r="E18" s="49">
        <v>1108</v>
      </c>
      <c r="F18" s="49">
        <v>2246</v>
      </c>
      <c r="G18" s="48">
        <v>1025</v>
      </c>
      <c r="H18" s="48">
        <v>3487</v>
      </c>
      <c r="I18" s="49">
        <v>400</v>
      </c>
      <c r="J18" s="49">
        <v>856</v>
      </c>
      <c r="K18" s="49">
        <v>2241</v>
      </c>
      <c r="L18" s="49">
        <v>5153</v>
      </c>
      <c r="M18" s="49">
        <v>11021</v>
      </c>
      <c r="N18" s="49">
        <v>4664</v>
      </c>
      <c r="O18" s="49">
        <v>1484</v>
      </c>
      <c r="P18" s="49">
        <v>1726</v>
      </c>
      <c r="Q18" s="52">
        <v>1975</v>
      </c>
      <c r="R18" s="48">
        <v>1604</v>
      </c>
    </row>
    <row r="19" spans="1:18" s="21" customFormat="1" ht="16.5" customHeight="1">
      <c r="A19" s="44" t="s">
        <v>76</v>
      </c>
      <c r="B19" s="36">
        <f>SUM(E19:R20)</f>
        <v>21960</v>
      </c>
      <c r="C19" s="34">
        <f>SUM(E19:R19)</f>
        <v>0</v>
      </c>
      <c r="D19" s="42" t="s">
        <v>70</v>
      </c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</row>
    <row r="20" spans="1:18" s="21" customFormat="1" ht="16.5" customHeight="1">
      <c r="A20" s="46"/>
      <c r="B20" s="43"/>
      <c r="C20" s="34"/>
      <c r="D20" s="42" t="s">
        <v>71</v>
      </c>
      <c r="E20" s="48">
        <v>3272</v>
      </c>
      <c r="F20" s="49">
        <v>850</v>
      </c>
      <c r="G20" s="48">
        <v>1456</v>
      </c>
      <c r="H20" s="48">
        <v>900</v>
      </c>
      <c r="I20" s="49"/>
      <c r="J20" s="49"/>
      <c r="K20" s="49">
        <v>350</v>
      </c>
      <c r="L20" s="49">
        <v>8497</v>
      </c>
      <c r="M20" s="49">
        <v>1474</v>
      </c>
      <c r="N20" s="49">
        <v>1764</v>
      </c>
      <c r="O20" s="49">
        <v>1582</v>
      </c>
      <c r="P20" s="49">
        <v>480</v>
      </c>
      <c r="Q20" s="52">
        <v>342</v>
      </c>
      <c r="R20" s="48">
        <v>993</v>
      </c>
    </row>
    <row r="21" spans="1:18" s="21" customFormat="1" ht="16.5" customHeight="1">
      <c r="A21" s="44" t="s">
        <v>77</v>
      </c>
      <c r="B21" s="36">
        <f>SUM(B23:B30)</f>
        <v>153111</v>
      </c>
      <c r="C21" s="36">
        <f>SUM(C23:C30)</f>
        <v>14256</v>
      </c>
      <c r="D21" s="42" t="s">
        <v>70</v>
      </c>
      <c r="E21" s="34">
        <f>E23+E25+E27+E29</f>
        <v>1050</v>
      </c>
      <c r="F21" s="34">
        <f aca="true" t="shared" si="5" ref="F21:R21">F23+F25+F27+F29</f>
        <v>0</v>
      </c>
      <c r="G21" s="34">
        <f t="shared" si="5"/>
        <v>800</v>
      </c>
      <c r="H21" s="34">
        <f t="shared" si="5"/>
        <v>0</v>
      </c>
      <c r="I21" s="34">
        <f t="shared" si="5"/>
        <v>8000</v>
      </c>
      <c r="J21" s="34">
        <f t="shared" si="5"/>
        <v>0</v>
      </c>
      <c r="K21" s="34">
        <f t="shared" si="5"/>
        <v>200</v>
      </c>
      <c r="L21" s="34">
        <f t="shared" si="5"/>
        <v>0</v>
      </c>
      <c r="M21" s="34">
        <f t="shared" si="5"/>
        <v>0</v>
      </c>
      <c r="N21" s="34">
        <f t="shared" si="5"/>
        <v>0</v>
      </c>
      <c r="O21" s="34">
        <f t="shared" si="5"/>
        <v>1431</v>
      </c>
      <c r="P21" s="34">
        <f t="shared" si="5"/>
        <v>1000</v>
      </c>
      <c r="Q21" s="34">
        <f t="shared" si="5"/>
        <v>0</v>
      </c>
      <c r="R21" s="34">
        <f t="shared" si="5"/>
        <v>1775</v>
      </c>
    </row>
    <row r="22" spans="1:18" s="21" customFormat="1" ht="16.5" customHeight="1">
      <c r="A22" s="46"/>
      <c r="B22" s="43"/>
      <c r="C22" s="43"/>
      <c r="D22" s="42" t="s">
        <v>71</v>
      </c>
      <c r="E22" s="34">
        <f>E24+E26+E28+E30</f>
        <v>14805</v>
      </c>
      <c r="F22" s="34">
        <f aca="true" t="shared" si="6" ref="F22:R22">F24+F26+F28+F30</f>
        <v>5911</v>
      </c>
      <c r="G22" s="34">
        <f t="shared" si="6"/>
        <v>1614</v>
      </c>
      <c r="H22" s="34">
        <f t="shared" si="6"/>
        <v>1901</v>
      </c>
      <c r="I22" s="34">
        <f t="shared" si="6"/>
        <v>30466</v>
      </c>
      <c r="J22" s="34">
        <f t="shared" si="6"/>
        <v>0</v>
      </c>
      <c r="K22" s="34">
        <f t="shared" si="6"/>
        <v>4262</v>
      </c>
      <c r="L22" s="34">
        <f t="shared" si="6"/>
        <v>31228</v>
      </c>
      <c r="M22" s="34">
        <f t="shared" si="6"/>
        <v>9022</v>
      </c>
      <c r="N22" s="34">
        <f t="shared" si="6"/>
        <v>8495</v>
      </c>
      <c r="O22" s="34">
        <f t="shared" si="6"/>
        <v>7999</v>
      </c>
      <c r="P22" s="34">
        <f t="shared" si="6"/>
        <v>7691</v>
      </c>
      <c r="Q22" s="34">
        <f t="shared" si="6"/>
        <v>7337</v>
      </c>
      <c r="R22" s="34">
        <f t="shared" si="6"/>
        <v>8124</v>
      </c>
    </row>
    <row r="23" spans="1:18" s="21" customFormat="1" ht="16.5" customHeight="1">
      <c r="A23" s="44" t="s">
        <v>78</v>
      </c>
      <c r="B23" s="36">
        <f>SUM(E23:R24)</f>
        <v>152184</v>
      </c>
      <c r="C23" s="34">
        <f>SUM(E23:R23)</f>
        <v>14256</v>
      </c>
      <c r="D23" s="42" t="s">
        <v>70</v>
      </c>
      <c r="E23" s="49">
        <v>1050</v>
      </c>
      <c r="F23" s="49"/>
      <c r="G23" s="49">
        <v>800</v>
      </c>
      <c r="H23" s="49"/>
      <c r="I23" s="49">
        <v>8000</v>
      </c>
      <c r="J23" s="49"/>
      <c r="K23" s="49">
        <v>200</v>
      </c>
      <c r="L23" s="49"/>
      <c r="M23" s="49"/>
      <c r="N23" s="49"/>
      <c r="O23" s="49">
        <v>1431</v>
      </c>
      <c r="P23" s="49">
        <v>1000</v>
      </c>
      <c r="Q23" s="49"/>
      <c r="R23" s="49">
        <v>1775</v>
      </c>
    </row>
    <row r="24" spans="1:18" s="21" customFormat="1" ht="16.5" customHeight="1">
      <c r="A24" s="46"/>
      <c r="B24" s="43"/>
      <c r="C24" s="34"/>
      <c r="D24" s="42" t="s">
        <v>71</v>
      </c>
      <c r="E24" s="49">
        <v>14805</v>
      </c>
      <c r="F24" s="49">
        <v>5911</v>
      </c>
      <c r="G24" s="49">
        <v>1614</v>
      </c>
      <c r="H24" s="49">
        <v>1876</v>
      </c>
      <c r="I24" s="49">
        <v>30466</v>
      </c>
      <c r="J24" s="49"/>
      <c r="K24" s="49">
        <v>4262</v>
      </c>
      <c r="L24" s="49">
        <v>31202</v>
      </c>
      <c r="M24" s="49">
        <v>9022</v>
      </c>
      <c r="N24" s="49">
        <v>8459</v>
      </c>
      <c r="O24" s="49">
        <v>7999</v>
      </c>
      <c r="P24" s="49">
        <v>7533</v>
      </c>
      <c r="Q24" s="49">
        <v>6761</v>
      </c>
      <c r="R24" s="48">
        <v>8018</v>
      </c>
    </row>
    <row r="25" spans="1:18" s="21" customFormat="1" ht="16.5" customHeight="1">
      <c r="A25" s="44" t="s">
        <v>79</v>
      </c>
      <c r="B25" s="36">
        <f>SUM(E25:R26)</f>
        <v>628</v>
      </c>
      <c r="C25" s="34">
        <f>SUM(E25:R25)</f>
        <v>0</v>
      </c>
      <c r="D25" s="42" t="s">
        <v>70</v>
      </c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</row>
    <row r="26" spans="1:18" s="21" customFormat="1" ht="16.5" customHeight="1">
      <c r="A26" s="46"/>
      <c r="B26" s="43"/>
      <c r="C26" s="34"/>
      <c r="D26" s="42" t="s">
        <v>71</v>
      </c>
      <c r="E26" s="49"/>
      <c r="F26" s="48"/>
      <c r="G26" s="48"/>
      <c r="H26" s="49"/>
      <c r="I26" s="49"/>
      <c r="J26" s="49"/>
      <c r="K26" s="49"/>
      <c r="L26" s="49"/>
      <c r="M26" s="49"/>
      <c r="N26" s="48"/>
      <c r="O26" s="49"/>
      <c r="P26" s="49"/>
      <c r="Q26" s="48">
        <v>536</v>
      </c>
      <c r="R26" s="48">
        <v>92</v>
      </c>
    </row>
    <row r="27" spans="1:18" s="21" customFormat="1" ht="16.5" customHeight="1">
      <c r="A27" s="44" t="s">
        <v>80</v>
      </c>
      <c r="B27" s="36">
        <f>SUM(E27:R28)</f>
        <v>32</v>
      </c>
      <c r="C27" s="34">
        <f>SUM(E27:R27)</f>
        <v>0</v>
      </c>
      <c r="D27" s="42" t="s">
        <v>70</v>
      </c>
      <c r="E27" s="49"/>
      <c r="F27" s="49"/>
      <c r="G27" s="48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</row>
    <row r="28" spans="1:18" s="21" customFormat="1" ht="16.5" customHeight="1">
      <c r="A28" s="46"/>
      <c r="B28" s="43"/>
      <c r="C28" s="34"/>
      <c r="D28" s="42" t="s">
        <v>71</v>
      </c>
      <c r="E28" s="49"/>
      <c r="F28" s="48"/>
      <c r="G28" s="48"/>
      <c r="H28" s="49"/>
      <c r="I28" s="49"/>
      <c r="J28" s="49"/>
      <c r="K28" s="49"/>
      <c r="L28" s="49">
        <v>26</v>
      </c>
      <c r="M28" s="49"/>
      <c r="N28" s="48">
        <v>6</v>
      </c>
      <c r="O28" s="49"/>
      <c r="P28" s="49"/>
      <c r="Q28" s="48"/>
      <c r="R28" s="48"/>
    </row>
    <row r="29" spans="1:18" s="21" customFormat="1" ht="16.5" customHeight="1">
      <c r="A29" s="44" t="s">
        <v>81</v>
      </c>
      <c r="B29" s="36">
        <f>SUM(E29:R30)</f>
        <v>267</v>
      </c>
      <c r="C29" s="34">
        <f>SUM(E29:R29)</f>
        <v>0</v>
      </c>
      <c r="D29" s="42" t="s">
        <v>70</v>
      </c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</row>
    <row r="30" spans="1:18" s="21" customFormat="1" ht="16.5" customHeight="1">
      <c r="A30" s="46"/>
      <c r="B30" s="43"/>
      <c r="C30" s="34"/>
      <c r="D30" s="42" t="s">
        <v>71</v>
      </c>
      <c r="E30" s="49"/>
      <c r="F30" s="48"/>
      <c r="G30" s="49"/>
      <c r="H30" s="49">
        <v>25</v>
      </c>
      <c r="I30" s="49"/>
      <c r="J30" s="49"/>
      <c r="K30" s="49"/>
      <c r="L30" s="49"/>
      <c r="M30" s="49"/>
      <c r="N30" s="48">
        <v>30</v>
      </c>
      <c r="O30" s="49"/>
      <c r="P30" s="49">
        <v>158</v>
      </c>
      <c r="Q30" s="48">
        <v>40</v>
      </c>
      <c r="R30" s="48">
        <v>14</v>
      </c>
    </row>
    <row r="31" spans="5:18" ht="12.75"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</row>
  </sheetData>
  <sheetProtection/>
  <mergeCells count="41">
    <mergeCell ref="A2:R2"/>
    <mergeCell ref="Q3:R3"/>
    <mergeCell ref="B4:C4"/>
    <mergeCell ref="E4:R4"/>
    <mergeCell ref="A4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B5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C5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D4:D5"/>
  </mergeCells>
  <printOptions/>
  <pageMargins left="0.39" right="0.39" top="0.51" bottom="0.31" header="0.2" footer="0.2"/>
  <pageSetup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A1" sqref="A1"/>
    </sheetView>
  </sheetViews>
  <sheetFormatPr defaultColWidth="9.00390625" defaultRowHeight="14.25"/>
  <cols>
    <col min="1" max="14" width="10.25390625" style="3" customWidth="1"/>
    <col min="15" max="16384" width="9.00390625" style="3" customWidth="1"/>
  </cols>
  <sheetData>
    <row r="1" spans="1:14" ht="19.5" customHeight="1">
      <c r="A1" s="4" t="s">
        <v>82</v>
      </c>
      <c r="B1" s="4"/>
      <c r="C1" s="4"/>
      <c r="D1" s="4"/>
      <c r="E1" s="4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30" customHeight="1">
      <c r="A2" s="6" t="s">
        <v>83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9.5" customHeight="1">
      <c r="A3" s="7"/>
      <c r="B3" s="7"/>
      <c r="C3" s="7"/>
      <c r="D3" s="8"/>
      <c r="E3" s="9"/>
      <c r="F3" s="10"/>
      <c r="G3" s="10"/>
      <c r="H3" s="10"/>
      <c r="I3" s="10"/>
      <c r="J3" s="10"/>
      <c r="K3" s="10"/>
      <c r="L3" s="10"/>
      <c r="M3" s="10" t="s">
        <v>84</v>
      </c>
      <c r="N3" s="10"/>
    </row>
    <row r="4" spans="1:14" ht="24.75" customHeight="1">
      <c r="A4" s="11" t="s">
        <v>47</v>
      </c>
      <c r="B4" s="11" t="s">
        <v>85</v>
      </c>
      <c r="C4" s="12" t="s">
        <v>86</v>
      </c>
      <c r="D4" s="11" t="s">
        <v>87</v>
      </c>
      <c r="E4" s="13" t="s">
        <v>88</v>
      </c>
      <c r="F4" s="14"/>
      <c r="G4" s="14"/>
      <c r="H4" s="14"/>
      <c r="I4" s="14"/>
      <c r="J4" s="14"/>
      <c r="K4" s="14"/>
      <c r="L4" s="14"/>
      <c r="M4" s="18"/>
      <c r="N4" s="11" t="s">
        <v>89</v>
      </c>
    </row>
    <row r="5" spans="1:14" ht="24.75" customHeight="1">
      <c r="A5" s="11"/>
      <c r="B5" s="11"/>
      <c r="C5" s="15"/>
      <c r="D5" s="11"/>
      <c r="E5" s="13" t="s">
        <v>90</v>
      </c>
      <c r="F5" s="14"/>
      <c r="G5" s="14"/>
      <c r="H5" s="13" t="s">
        <v>91</v>
      </c>
      <c r="I5" s="14"/>
      <c r="J5" s="18"/>
      <c r="K5" s="11" t="s">
        <v>92</v>
      </c>
      <c r="L5" s="11"/>
      <c r="M5" s="11"/>
      <c r="N5" s="11"/>
    </row>
    <row r="6" spans="1:14" ht="30" customHeight="1">
      <c r="A6" s="11"/>
      <c r="B6" s="12"/>
      <c r="C6" s="15"/>
      <c r="D6" s="12"/>
      <c r="E6" s="12" t="s">
        <v>93</v>
      </c>
      <c r="F6" s="12" t="s">
        <v>94</v>
      </c>
      <c r="G6" s="12" t="s">
        <v>95</v>
      </c>
      <c r="H6" s="12" t="s">
        <v>93</v>
      </c>
      <c r="I6" s="12" t="s">
        <v>94</v>
      </c>
      <c r="J6" s="12" t="s">
        <v>95</v>
      </c>
      <c r="K6" s="12" t="s">
        <v>93</v>
      </c>
      <c r="L6" s="12" t="s">
        <v>94</v>
      </c>
      <c r="M6" s="12" t="s">
        <v>95</v>
      </c>
      <c r="N6" s="12"/>
    </row>
    <row r="7" spans="1:14" s="2" customFormat="1" ht="24.75" customHeight="1">
      <c r="A7" s="11" t="s">
        <v>96</v>
      </c>
      <c r="B7" s="11">
        <f>SUM(B8:B21)</f>
        <v>82561</v>
      </c>
      <c r="C7" s="11">
        <f aca="true" t="shared" si="0" ref="C7:M7">SUM(C8:C21)</f>
        <v>78532</v>
      </c>
      <c r="D7" s="11">
        <f t="shared" si="0"/>
        <v>77017</v>
      </c>
      <c r="E7" s="11">
        <f t="shared" si="0"/>
        <v>54132</v>
      </c>
      <c r="F7" s="11">
        <f t="shared" si="0"/>
        <v>50503</v>
      </c>
      <c r="G7" s="11">
        <f t="shared" si="0"/>
        <v>49843</v>
      </c>
      <c r="H7" s="11">
        <f t="shared" si="0"/>
        <v>6469</v>
      </c>
      <c r="I7" s="11">
        <f t="shared" si="0"/>
        <v>6469</v>
      </c>
      <c r="J7" s="11">
        <f t="shared" si="0"/>
        <v>5634</v>
      </c>
      <c r="K7" s="11">
        <f t="shared" si="0"/>
        <v>21960</v>
      </c>
      <c r="L7" s="11">
        <f t="shared" si="0"/>
        <v>21560</v>
      </c>
      <c r="M7" s="11">
        <f t="shared" si="0"/>
        <v>21540</v>
      </c>
      <c r="N7" s="19">
        <f>D7/B7</f>
        <v>0.9328496505614031</v>
      </c>
    </row>
    <row r="8" spans="1:14" ht="24.75" customHeight="1">
      <c r="A8" s="11" t="s">
        <v>6</v>
      </c>
      <c r="B8" s="11">
        <f>E8+H8+K8</f>
        <v>6874</v>
      </c>
      <c r="C8" s="11">
        <f>F8+I8+L8</f>
        <v>6466</v>
      </c>
      <c r="D8" s="11">
        <f>G8+J8+M8</f>
        <v>6209</v>
      </c>
      <c r="E8" s="16">
        <v>1631</v>
      </c>
      <c r="F8" s="16">
        <v>1223</v>
      </c>
      <c r="G8" s="16">
        <v>1220</v>
      </c>
      <c r="H8" s="16">
        <v>1971</v>
      </c>
      <c r="I8" s="16">
        <v>1971</v>
      </c>
      <c r="J8" s="16">
        <v>1717</v>
      </c>
      <c r="K8" s="16">
        <v>3272</v>
      </c>
      <c r="L8" s="16">
        <v>3272</v>
      </c>
      <c r="M8" s="16">
        <v>3272</v>
      </c>
      <c r="N8" s="20">
        <f>D8/B8</f>
        <v>0.9032586558044806</v>
      </c>
    </row>
    <row r="9" spans="1:14" ht="24.75" customHeight="1">
      <c r="A9" s="11" t="s">
        <v>7</v>
      </c>
      <c r="B9" s="11">
        <f aca="true" t="shared" si="1" ref="B9:B21">E9+H9+K9</f>
        <v>4824</v>
      </c>
      <c r="C9" s="11">
        <f aca="true" t="shared" si="2" ref="C9:C21">F9+I9+L9</f>
        <v>4684</v>
      </c>
      <c r="D9" s="11">
        <f aca="true" t="shared" si="3" ref="D9:D21">G9+J9+M9</f>
        <v>4684</v>
      </c>
      <c r="E9" s="16">
        <v>2686</v>
      </c>
      <c r="F9" s="16">
        <v>2546</v>
      </c>
      <c r="G9" s="16">
        <v>2546</v>
      </c>
      <c r="H9" s="16">
        <v>1288</v>
      </c>
      <c r="I9" s="16">
        <v>1288</v>
      </c>
      <c r="J9" s="16">
        <v>1288</v>
      </c>
      <c r="K9" s="16">
        <v>850</v>
      </c>
      <c r="L9" s="16">
        <v>850</v>
      </c>
      <c r="M9" s="16">
        <v>850</v>
      </c>
      <c r="N9" s="20">
        <f aca="true" t="shared" si="4" ref="N9:N21">D9/B9</f>
        <v>0.9709784411276948</v>
      </c>
    </row>
    <row r="10" spans="1:14" ht="24.75" customHeight="1">
      <c r="A10" s="11" t="s">
        <v>8</v>
      </c>
      <c r="B10" s="11">
        <f t="shared" si="1"/>
        <v>2616</v>
      </c>
      <c r="C10" s="11">
        <f t="shared" si="2"/>
        <v>2616</v>
      </c>
      <c r="D10" s="11">
        <f t="shared" si="3"/>
        <v>2616</v>
      </c>
      <c r="E10" s="16">
        <v>1160</v>
      </c>
      <c r="F10" s="16">
        <v>1160</v>
      </c>
      <c r="G10" s="16">
        <v>1160</v>
      </c>
      <c r="H10" s="16"/>
      <c r="I10" s="16"/>
      <c r="J10" s="16"/>
      <c r="K10" s="16">
        <v>1456</v>
      </c>
      <c r="L10" s="16">
        <v>1456</v>
      </c>
      <c r="M10" s="16">
        <v>1456</v>
      </c>
      <c r="N10" s="20">
        <f t="shared" si="4"/>
        <v>1</v>
      </c>
    </row>
    <row r="11" spans="1:14" ht="24.75" customHeight="1">
      <c r="A11" s="11" t="s">
        <v>9</v>
      </c>
      <c r="B11" s="11">
        <f t="shared" si="1"/>
        <v>5062</v>
      </c>
      <c r="C11" s="11">
        <f t="shared" si="2"/>
        <v>4662</v>
      </c>
      <c r="D11" s="11">
        <f t="shared" si="3"/>
        <v>4369</v>
      </c>
      <c r="E11" s="16">
        <v>3832</v>
      </c>
      <c r="F11" s="16">
        <v>3832</v>
      </c>
      <c r="G11" s="16">
        <v>3539</v>
      </c>
      <c r="H11" s="16">
        <v>330</v>
      </c>
      <c r="I11" s="16">
        <v>330</v>
      </c>
      <c r="J11" s="16">
        <v>330</v>
      </c>
      <c r="K11" s="16">
        <v>900</v>
      </c>
      <c r="L11" s="16">
        <v>500</v>
      </c>
      <c r="M11" s="16">
        <v>500</v>
      </c>
      <c r="N11" s="20">
        <f t="shared" si="4"/>
        <v>0.8630975898854207</v>
      </c>
    </row>
    <row r="12" spans="1:14" ht="24.75" customHeight="1">
      <c r="A12" s="11" t="s">
        <v>10</v>
      </c>
      <c r="B12" s="11">
        <f t="shared" si="1"/>
        <v>663</v>
      </c>
      <c r="C12" s="11">
        <f t="shared" si="2"/>
        <v>663</v>
      </c>
      <c r="D12" s="11">
        <f t="shared" si="3"/>
        <v>660</v>
      </c>
      <c r="E12" s="16">
        <v>663</v>
      </c>
      <c r="F12" s="16">
        <v>663</v>
      </c>
      <c r="G12" s="16">
        <v>660</v>
      </c>
      <c r="H12" s="16"/>
      <c r="I12" s="16"/>
      <c r="J12" s="16"/>
      <c r="K12" s="16"/>
      <c r="L12" s="16"/>
      <c r="M12" s="16"/>
      <c r="N12" s="20">
        <f t="shared" si="4"/>
        <v>0.995475113122172</v>
      </c>
    </row>
    <row r="13" spans="1:14" ht="24.75" customHeight="1">
      <c r="A13" s="11" t="s">
        <v>11</v>
      </c>
      <c r="B13" s="11">
        <f t="shared" si="1"/>
        <v>856</v>
      </c>
      <c r="C13" s="11">
        <f t="shared" si="2"/>
        <v>856</v>
      </c>
      <c r="D13" s="11">
        <f t="shared" si="3"/>
        <v>856</v>
      </c>
      <c r="E13" s="16">
        <v>856</v>
      </c>
      <c r="F13" s="16">
        <v>856</v>
      </c>
      <c r="G13" s="16">
        <v>856</v>
      </c>
      <c r="H13" s="16"/>
      <c r="I13" s="16"/>
      <c r="J13" s="16"/>
      <c r="K13" s="16"/>
      <c r="L13" s="16"/>
      <c r="M13" s="16"/>
      <c r="N13" s="20">
        <f t="shared" si="4"/>
        <v>1</v>
      </c>
    </row>
    <row r="14" spans="1:14" ht="24.75" customHeight="1">
      <c r="A14" s="11" t="s">
        <v>12</v>
      </c>
      <c r="B14" s="11">
        <f t="shared" si="1"/>
        <v>2591</v>
      </c>
      <c r="C14" s="11">
        <f t="shared" si="2"/>
        <v>2591</v>
      </c>
      <c r="D14" s="11">
        <f t="shared" si="3"/>
        <v>2591</v>
      </c>
      <c r="E14" s="16">
        <v>2241</v>
      </c>
      <c r="F14" s="16">
        <v>2241</v>
      </c>
      <c r="G14" s="16">
        <v>2241</v>
      </c>
      <c r="H14" s="16"/>
      <c r="I14" s="16"/>
      <c r="J14" s="16"/>
      <c r="K14" s="16">
        <v>350</v>
      </c>
      <c r="L14" s="16">
        <v>350</v>
      </c>
      <c r="M14" s="16">
        <v>350</v>
      </c>
      <c r="N14" s="20">
        <f t="shared" si="4"/>
        <v>1</v>
      </c>
    </row>
    <row r="15" spans="1:14" ht="24.75" customHeight="1">
      <c r="A15" s="11" t="s">
        <v>13</v>
      </c>
      <c r="B15" s="11">
        <f t="shared" si="1"/>
        <v>18923</v>
      </c>
      <c r="C15" s="11">
        <f t="shared" si="2"/>
        <v>18523</v>
      </c>
      <c r="D15" s="11">
        <f t="shared" si="3"/>
        <v>17311</v>
      </c>
      <c r="E15" s="16">
        <v>9646</v>
      </c>
      <c r="F15" s="16">
        <v>9246</v>
      </c>
      <c r="G15" s="16">
        <v>8615</v>
      </c>
      <c r="H15" s="16">
        <v>780</v>
      </c>
      <c r="I15" s="16">
        <v>780</v>
      </c>
      <c r="J15" s="16">
        <v>199</v>
      </c>
      <c r="K15" s="16">
        <v>8497</v>
      </c>
      <c r="L15" s="16">
        <v>8497</v>
      </c>
      <c r="M15" s="16">
        <v>8497</v>
      </c>
      <c r="N15" s="20">
        <f t="shared" si="4"/>
        <v>0.9148126618400888</v>
      </c>
    </row>
    <row r="16" spans="1:14" ht="24.75" customHeight="1">
      <c r="A16" s="11" t="s">
        <v>14</v>
      </c>
      <c r="B16" s="11">
        <f t="shared" si="1"/>
        <v>15525</v>
      </c>
      <c r="C16" s="11">
        <f t="shared" si="2"/>
        <v>15525</v>
      </c>
      <c r="D16" s="11">
        <f t="shared" si="3"/>
        <v>15311</v>
      </c>
      <c r="E16" s="16">
        <v>12788</v>
      </c>
      <c r="F16" s="16">
        <v>12788</v>
      </c>
      <c r="G16" s="16">
        <v>12574</v>
      </c>
      <c r="H16" s="16">
        <v>1263</v>
      </c>
      <c r="I16" s="16">
        <v>1263</v>
      </c>
      <c r="J16" s="16">
        <v>1263</v>
      </c>
      <c r="K16" s="16">
        <v>1474</v>
      </c>
      <c r="L16" s="16">
        <v>1474</v>
      </c>
      <c r="M16" s="16">
        <v>1474</v>
      </c>
      <c r="N16" s="20">
        <f t="shared" si="4"/>
        <v>0.9862157809983897</v>
      </c>
    </row>
    <row r="17" spans="1:14" ht="24.75" customHeight="1">
      <c r="A17" s="11" t="s">
        <v>15</v>
      </c>
      <c r="B17" s="11">
        <f t="shared" si="1"/>
        <v>12247</v>
      </c>
      <c r="C17" s="11">
        <f t="shared" si="2"/>
        <v>10820</v>
      </c>
      <c r="D17" s="11">
        <f t="shared" si="3"/>
        <v>10738</v>
      </c>
      <c r="E17" s="16">
        <v>10146</v>
      </c>
      <c r="F17" s="16">
        <v>8719</v>
      </c>
      <c r="G17" s="16">
        <v>8637</v>
      </c>
      <c r="H17" s="16">
        <v>337</v>
      </c>
      <c r="I17" s="16">
        <v>337</v>
      </c>
      <c r="J17" s="16">
        <v>337</v>
      </c>
      <c r="K17" s="16">
        <v>1764</v>
      </c>
      <c r="L17" s="16">
        <v>1764</v>
      </c>
      <c r="M17" s="16">
        <v>1764</v>
      </c>
      <c r="N17" s="20">
        <f t="shared" si="4"/>
        <v>0.876786151710623</v>
      </c>
    </row>
    <row r="18" spans="1:14" ht="24.75" customHeight="1">
      <c r="A18" s="11" t="s">
        <v>16</v>
      </c>
      <c r="B18" s="11">
        <f t="shared" si="1"/>
        <v>3225</v>
      </c>
      <c r="C18" s="11">
        <f t="shared" si="2"/>
        <v>3225</v>
      </c>
      <c r="D18" s="11">
        <f t="shared" si="3"/>
        <v>3192</v>
      </c>
      <c r="E18" s="16">
        <v>1643</v>
      </c>
      <c r="F18" s="16">
        <v>1643</v>
      </c>
      <c r="G18" s="16">
        <v>1610</v>
      </c>
      <c r="H18" s="16"/>
      <c r="I18" s="16"/>
      <c r="J18" s="16"/>
      <c r="K18" s="16">
        <v>1582</v>
      </c>
      <c r="L18" s="16">
        <v>1582</v>
      </c>
      <c r="M18" s="16">
        <v>1582</v>
      </c>
      <c r="N18" s="20">
        <f t="shared" si="4"/>
        <v>0.9897674418604652</v>
      </c>
    </row>
    <row r="19" spans="1:14" ht="24.75" customHeight="1">
      <c r="A19" s="11" t="s">
        <v>17</v>
      </c>
      <c r="B19" s="11">
        <f t="shared" si="1"/>
        <v>2650</v>
      </c>
      <c r="C19" s="11">
        <f t="shared" si="2"/>
        <v>1946</v>
      </c>
      <c r="D19" s="11">
        <f t="shared" si="3"/>
        <v>2600</v>
      </c>
      <c r="E19" s="16">
        <v>2170</v>
      </c>
      <c r="F19" s="16">
        <v>1466</v>
      </c>
      <c r="G19" s="16">
        <v>2120</v>
      </c>
      <c r="H19" s="16"/>
      <c r="I19" s="16"/>
      <c r="J19" s="16"/>
      <c r="K19" s="16">
        <v>480</v>
      </c>
      <c r="L19" s="16">
        <v>480</v>
      </c>
      <c r="M19" s="16">
        <v>480</v>
      </c>
      <c r="N19" s="20">
        <f t="shared" si="4"/>
        <v>0.9811320754716981</v>
      </c>
    </row>
    <row r="20" spans="1:14" ht="24.75" customHeight="1">
      <c r="A20" s="11" t="s">
        <v>18</v>
      </c>
      <c r="B20" s="11">
        <f t="shared" si="1"/>
        <v>3068</v>
      </c>
      <c r="C20" s="11">
        <f t="shared" si="2"/>
        <v>2518</v>
      </c>
      <c r="D20" s="11">
        <f t="shared" si="3"/>
        <v>2498</v>
      </c>
      <c r="E20" s="16">
        <v>2726</v>
      </c>
      <c r="F20" s="16">
        <v>2176</v>
      </c>
      <c r="G20" s="16">
        <v>2176</v>
      </c>
      <c r="H20" s="16"/>
      <c r="I20" s="16"/>
      <c r="J20" s="16"/>
      <c r="K20" s="16">
        <v>342</v>
      </c>
      <c r="L20" s="16">
        <v>342</v>
      </c>
      <c r="M20" s="16">
        <v>322</v>
      </c>
      <c r="N20" s="20">
        <f t="shared" si="4"/>
        <v>0.8142112125162972</v>
      </c>
    </row>
    <row r="21" spans="1:14" ht="24.75" customHeight="1">
      <c r="A21" s="11" t="s">
        <v>19</v>
      </c>
      <c r="B21" s="11">
        <f t="shared" si="1"/>
        <v>3437</v>
      </c>
      <c r="C21" s="11">
        <f t="shared" si="2"/>
        <v>3437</v>
      </c>
      <c r="D21" s="11">
        <f t="shared" si="3"/>
        <v>3382</v>
      </c>
      <c r="E21" s="16">
        <v>1944</v>
      </c>
      <c r="F21" s="16">
        <v>1944</v>
      </c>
      <c r="G21" s="16">
        <v>1889</v>
      </c>
      <c r="H21" s="16">
        <v>500</v>
      </c>
      <c r="I21" s="16">
        <v>500</v>
      </c>
      <c r="J21" s="16">
        <v>500</v>
      </c>
      <c r="K21" s="16">
        <v>993</v>
      </c>
      <c r="L21" s="16">
        <v>993</v>
      </c>
      <c r="M21" s="16">
        <v>993</v>
      </c>
      <c r="N21" s="20">
        <f t="shared" si="4"/>
        <v>0.983997672388711</v>
      </c>
    </row>
    <row r="22" ht="14.25" customHeight="1"/>
    <row r="25" spans="6:10" ht="12.75">
      <c r="F25" s="17"/>
      <c r="G25" s="17"/>
      <c r="H25" s="17"/>
      <c r="I25" s="17"/>
      <c r="J25" s="17"/>
    </row>
  </sheetData>
  <sheetProtection/>
  <mergeCells count="12">
    <mergeCell ref="A2:N2"/>
    <mergeCell ref="A3:B3"/>
    <mergeCell ref="M3:N3"/>
    <mergeCell ref="E4:M4"/>
    <mergeCell ref="E5:G5"/>
    <mergeCell ref="H5:J5"/>
    <mergeCell ref="K5:M5"/>
    <mergeCell ref="A4:A6"/>
    <mergeCell ref="B4:B6"/>
    <mergeCell ref="C4:C6"/>
    <mergeCell ref="D4:D6"/>
    <mergeCell ref="N4:N6"/>
  </mergeCells>
  <printOptions horizontalCentered="1"/>
  <pageMargins left="0.39" right="0.39" top="0.71" bottom="0.71" header="0.39" footer="0.39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ThinkCentre</cp:lastModifiedBy>
  <cp:lastPrinted>2019-11-06T03:02:37Z</cp:lastPrinted>
  <dcterms:created xsi:type="dcterms:W3CDTF">2011-01-13T00:48:05Z</dcterms:created>
  <dcterms:modified xsi:type="dcterms:W3CDTF">2021-07-15T02:27:14Z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