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<sst xmlns="http://schemas.openxmlformats.org/spreadsheetml/2006/main" count="84" uniqueCount="56">
  <si>
    <t>附件2：</t>
  </si>
  <si>
    <t>农 村 居 民 最 低 生 活 保 障 统 计 表</t>
  </si>
  <si>
    <t>( 2021年7月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</si>
  <si>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</si>
  <si>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</si>
  <si>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</si>
  <si>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</si>
  <si>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</si>
  <si>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</si>
  <si>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r>
      <t>填表日期</t>
    </r>
    <r>
      <rPr>
        <sz val="12"/>
        <color indexed="10"/>
        <rFont val="宋体"/>
        <family val="0"/>
      </rPr>
      <t>:</t>
    </r>
    <r>
      <rPr>
        <sz val="12"/>
        <rFont val="宋体"/>
        <family val="0"/>
      </rPr>
      <t>2021年8月9日</t>
    </r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</si>
  <si>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</si>
  <si>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</si>
  <si>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</si>
  <si>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</si>
  <si>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</si>
  <si>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</si>
  <si>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</si>
  <si>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1-7月资金总支出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</si>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</sst>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  <numFmt numFmtId="181" formatCode="0.0000_);[Red]\(0.00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5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/>
    </xf>
    <xf numFmtId="179" fontId="1" fillId="0" borderId="11" xfId="63" applyNumberFormat="1" applyFont="1" applyFill="1" applyBorder="1" applyAlignment="1">
      <alignment horizontal="center" vertical="center" wrapText="1"/>
      <protection/>
    </xf>
    <xf numFmtId="181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79" fontId="52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0" zoomScaleNormal="70" workbookViewId="0" topLeftCell="A1">
      <pane ySplit="8" topLeftCell="A9" activePane="bottomLeft" state="frozen"/>
      <selection pane="bottomLeft" activeCell="B15" sqref="B15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3.75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3"/>
      <c r="U1" s="43"/>
      <c r="V1" s="43"/>
      <c r="W1" s="43"/>
      <c r="X1" s="43"/>
      <c r="Y1" s="43"/>
      <c r="Z1" s="43"/>
      <c r="AA1" s="43"/>
      <c r="AB1" s="43"/>
      <c r="AC1" s="43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2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16" t="s">
        <v>5</v>
      </c>
      <c r="G4" s="16"/>
      <c r="H4" s="16"/>
      <c r="I4" s="16"/>
      <c r="J4" s="15"/>
      <c r="K4" s="15"/>
      <c r="L4" s="37" t="s">
        <v>6</v>
      </c>
      <c r="M4" s="37"/>
      <c r="N4" s="37"/>
      <c r="O4" s="37"/>
      <c r="P4" s="37"/>
      <c r="Q4" s="37"/>
      <c r="R4" s="16" t="s">
        <v>7</v>
      </c>
      <c r="S4" s="16"/>
      <c r="T4" s="16"/>
      <c r="U4" s="15"/>
      <c r="V4" s="15"/>
      <c r="W4" s="16" t="s">
        <v>8</v>
      </c>
      <c r="X4" s="16"/>
      <c r="Y4" s="16"/>
      <c r="Z4" s="15"/>
      <c r="AA4" s="63" t="s">
        <v>9</v>
      </c>
      <c r="AB4" s="63"/>
      <c r="AC4" s="63"/>
      <c r="AD4" s="63"/>
    </row>
    <row r="5" spans="1:30" ht="22.5" customHeight="1">
      <c r="A5" s="17" t="s">
        <v>10</v>
      </c>
      <c r="B5" s="18" t="s">
        <v>11</v>
      </c>
      <c r="C5" s="19" t="s">
        <v>12</v>
      </c>
      <c r="D5" s="18" t="s">
        <v>13</v>
      </c>
      <c r="E5" s="18"/>
      <c r="F5" s="18"/>
      <c r="G5" s="18"/>
      <c r="H5" s="18" t="s">
        <v>14</v>
      </c>
      <c r="I5" s="18"/>
      <c r="J5" s="18"/>
      <c r="K5" s="18"/>
      <c r="L5" s="18" t="s">
        <v>15</v>
      </c>
      <c r="M5" s="18"/>
      <c r="N5" s="18"/>
      <c r="O5" s="18"/>
      <c r="P5" s="18"/>
      <c r="Q5" s="18"/>
      <c r="R5" s="18" t="s">
        <v>16</v>
      </c>
      <c r="S5" s="18"/>
      <c r="T5" s="44" t="s">
        <v>17</v>
      </c>
      <c r="U5" s="45"/>
      <c r="V5" s="46"/>
      <c r="W5" s="46"/>
      <c r="X5" s="47"/>
      <c r="Y5" s="44" t="s">
        <v>18</v>
      </c>
      <c r="Z5" s="45"/>
      <c r="AA5" s="46"/>
      <c r="AB5" s="46"/>
      <c r="AC5" s="47"/>
      <c r="AD5" s="18" t="s">
        <v>19</v>
      </c>
    </row>
    <row r="6" spans="1:30" ht="40.5" customHeight="1">
      <c r="A6" s="20"/>
      <c r="B6" s="18"/>
      <c r="C6" s="19"/>
      <c r="D6" s="18" t="s">
        <v>20</v>
      </c>
      <c r="E6" s="18" t="s">
        <v>21</v>
      </c>
      <c r="F6" s="18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 t="s">
        <v>27</v>
      </c>
      <c r="L6" s="18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8" t="s">
        <v>33</v>
      </c>
      <c r="R6" s="18" t="s">
        <v>34</v>
      </c>
      <c r="S6" s="18" t="s">
        <v>35</v>
      </c>
      <c r="T6" s="48"/>
      <c r="U6" s="49" t="s">
        <v>36</v>
      </c>
      <c r="V6" s="49" t="s">
        <v>37</v>
      </c>
      <c r="W6" s="49" t="s">
        <v>38</v>
      </c>
      <c r="X6" s="45" t="s">
        <v>39</v>
      </c>
      <c r="Y6" s="48"/>
      <c r="Z6" s="49" t="s">
        <v>36</v>
      </c>
      <c r="AA6" s="49" t="s">
        <v>37</v>
      </c>
      <c r="AB6" s="49" t="s">
        <v>38</v>
      </c>
      <c r="AC6" s="45" t="s">
        <v>39</v>
      </c>
      <c r="AD6" s="18"/>
    </row>
    <row r="7" spans="1:30" s="2" customFormat="1" ht="27" customHeight="1">
      <c r="A7" s="21"/>
      <c r="B7" s="18" t="s">
        <v>40</v>
      </c>
      <c r="C7" s="19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/>
      <c r="O7" s="18" t="s">
        <v>41</v>
      </c>
      <c r="P7" s="18" t="s">
        <v>41</v>
      </c>
      <c r="Q7" s="18" t="s">
        <v>41</v>
      </c>
      <c r="R7" s="18" t="s">
        <v>41</v>
      </c>
      <c r="S7" s="18" t="s">
        <v>41</v>
      </c>
      <c r="T7" s="48" t="s">
        <v>42</v>
      </c>
      <c r="U7" s="49" t="s">
        <v>42</v>
      </c>
      <c r="V7" s="49" t="s">
        <v>42</v>
      </c>
      <c r="W7" s="49" t="s">
        <v>42</v>
      </c>
      <c r="X7" s="49" t="s">
        <v>42</v>
      </c>
      <c r="Y7" s="48" t="s">
        <v>42</v>
      </c>
      <c r="Z7" s="49" t="s">
        <v>42</v>
      </c>
      <c r="AA7" s="49" t="s">
        <v>42</v>
      </c>
      <c r="AB7" s="49" t="s">
        <v>42</v>
      </c>
      <c r="AC7" s="49" t="s">
        <v>42</v>
      </c>
      <c r="AD7" s="18" t="s">
        <v>43</v>
      </c>
    </row>
    <row r="8" spans="1:31" s="3" customFormat="1" ht="30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  <c r="AE8" s="5"/>
    </row>
    <row r="9" spans="1:31" s="3" customFormat="1" ht="39" customHeight="1">
      <c r="A9" s="22" t="s">
        <v>45</v>
      </c>
      <c r="B9" s="23">
        <v>1178</v>
      </c>
      <c r="C9" s="23">
        <v>1752</v>
      </c>
      <c r="D9" s="23">
        <v>720</v>
      </c>
      <c r="E9" s="23">
        <v>414</v>
      </c>
      <c r="F9" s="23">
        <v>195</v>
      </c>
      <c r="G9" s="23">
        <v>237</v>
      </c>
      <c r="H9" s="23">
        <v>306</v>
      </c>
      <c r="I9" s="23">
        <v>471</v>
      </c>
      <c r="J9" s="23">
        <v>283</v>
      </c>
      <c r="K9" s="23">
        <v>692</v>
      </c>
      <c r="L9" s="38">
        <v>274</v>
      </c>
      <c r="M9" s="23">
        <v>538</v>
      </c>
      <c r="N9" s="23">
        <v>0</v>
      </c>
      <c r="O9" s="23">
        <v>12</v>
      </c>
      <c r="P9" s="23">
        <v>74</v>
      </c>
      <c r="Q9" s="50">
        <f>C9-L9-M9-N9-O9-P9</f>
        <v>854</v>
      </c>
      <c r="R9" s="50">
        <v>10</v>
      </c>
      <c r="S9" s="50">
        <v>15</v>
      </c>
      <c r="T9" s="51">
        <v>699.7705</v>
      </c>
      <c r="U9" s="51">
        <v>659.2105</v>
      </c>
      <c r="V9" s="51">
        <v>35.72</v>
      </c>
      <c r="W9" s="51">
        <v>4.84</v>
      </c>
      <c r="X9" s="51">
        <v>0</v>
      </c>
      <c r="Y9" s="51">
        <v>94.4642</v>
      </c>
      <c r="Z9" s="51">
        <v>93.7442</v>
      </c>
      <c r="AA9" s="51">
        <v>0</v>
      </c>
      <c r="AB9" s="51">
        <v>0.72</v>
      </c>
      <c r="AC9" s="51">
        <v>0</v>
      </c>
      <c r="AD9" s="64">
        <f aca="true" t="shared" si="0" ref="AD9:AD18">Z9/C9*10000</f>
        <v>535.0696347031964</v>
      </c>
      <c r="AE9"/>
    </row>
    <row r="10" spans="1:30" ht="39" customHeight="1">
      <c r="A10" s="22" t="s">
        <v>46</v>
      </c>
      <c r="B10" s="24">
        <v>5943</v>
      </c>
      <c r="C10" s="24">
        <v>7249</v>
      </c>
      <c r="D10" s="24">
        <v>3632</v>
      </c>
      <c r="E10" s="24">
        <v>2468</v>
      </c>
      <c r="F10" s="24">
        <v>672</v>
      </c>
      <c r="G10" s="24">
        <v>2851</v>
      </c>
      <c r="H10" s="24">
        <v>994</v>
      </c>
      <c r="I10" s="24">
        <v>1747</v>
      </c>
      <c r="J10" s="24">
        <v>1655</v>
      </c>
      <c r="K10" s="24">
        <v>2853</v>
      </c>
      <c r="L10" s="24">
        <v>2163</v>
      </c>
      <c r="M10" s="24">
        <v>2589</v>
      </c>
      <c r="N10" s="24">
        <v>20</v>
      </c>
      <c r="O10" s="24">
        <v>246</v>
      </c>
      <c r="P10" s="24">
        <v>1226</v>
      </c>
      <c r="Q10" s="24">
        <v>1005</v>
      </c>
      <c r="R10" s="24">
        <v>40</v>
      </c>
      <c r="S10" s="24">
        <v>20</v>
      </c>
      <c r="T10" s="52">
        <v>2554.7417</v>
      </c>
      <c r="U10" s="52">
        <v>2546.8637</v>
      </c>
      <c r="V10" s="51">
        <v>0</v>
      </c>
      <c r="W10" s="53">
        <v>7.878</v>
      </c>
      <c r="X10" s="51">
        <v>0</v>
      </c>
      <c r="Y10" s="65">
        <v>366.4929</v>
      </c>
      <c r="Z10" s="65">
        <v>365.3709</v>
      </c>
      <c r="AA10" s="53">
        <v>0</v>
      </c>
      <c r="AB10" s="53">
        <v>1.122</v>
      </c>
      <c r="AC10" s="51">
        <v>0</v>
      </c>
      <c r="AD10" s="64">
        <f t="shared" si="0"/>
        <v>504.0293833632225</v>
      </c>
    </row>
    <row r="11" spans="1:31" s="3" customFormat="1" ht="39.75" customHeight="1">
      <c r="A11" s="22" t="s">
        <v>47</v>
      </c>
      <c r="B11" s="25">
        <v>3874</v>
      </c>
      <c r="C11" s="25">
        <v>7091</v>
      </c>
      <c r="D11" s="25">
        <v>3090</v>
      </c>
      <c r="E11" s="25">
        <v>1306</v>
      </c>
      <c r="F11" s="25">
        <v>1337</v>
      </c>
      <c r="G11" s="25">
        <v>2371</v>
      </c>
      <c r="H11" s="25">
        <v>819</v>
      </c>
      <c r="I11" s="25">
        <v>1357</v>
      </c>
      <c r="J11" s="25">
        <v>1233</v>
      </c>
      <c r="K11" s="25">
        <v>3682</v>
      </c>
      <c r="L11" s="25">
        <v>1614</v>
      </c>
      <c r="M11" s="25">
        <v>4165</v>
      </c>
      <c r="N11" s="24">
        <v>974</v>
      </c>
      <c r="O11" s="25">
        <v>2</v>
      </c>
      <c r="P11" s="25">
        <v>1276</v>
      </c>
      <c r="Q11" s="54">
        <v>34</v>
      </c>
      <c r="R11" s="54">
        <v>103</v>
      </c>
      <c r="S11" s="54">
        <v>65</v>
      </c>
      <c r="T11" s="51">
        <v>3003.8316</v>
      </c>
      <c r="U11" s="51">
        <v>2793.8795999999998</v>
      </c>
      <c r="V11" s="51">
        <v>142.14</v>
      </c>
      <c r="W11" s="51">
        <v>13.68</v>
      </c>
      <c r="X11" s="51">
        <v>54.132</v>
      </c>
      <c r="Y11" s="51">
        <f>Z11+AA11+AB11+AC11</f>
        <v>412.1831</v>
      </c>
      <c r="Z11" s="51">
        <v>402.5051</v>
      </c>
      <c r="AA11" s="51">
        <v>0</v>
      </c>
      <c r="AB11" s="51">
        <v>1.93</v>
      </c>
      <c r="AC11" s="51">
        <f>B11*20/10000</f>
        <v>7.748</v>
      </c>
      <c r="AD11" s="64">
        <f t="shared" si="0"/>
        <v>567.6281201523058</v>
      </c>
      <c r="AE11" s="66"/>
    </row>
    <row r="12" spans="1:31" s="3" customFormat="1" ht="40.5" customHeight="1">
      <c r="A12" s="22" t="s">
        <v>48</v>
      </c>
      <c r="B12" s="23">
        <v>8798</v>
      </c>
      <c r="C12" s="23">
        <v>16749</v>
      </c>
      <c r="D12" s="23">
        <v>7542</v>
      </c>
      <c r="E12" s="23">
        <v>3915</v>
      </c>
      <c r="F12" s="23">
        <v>2741</v>
      </c>
      <c r="G12" s="23">
        <v>6207</v>
      </c>
      <c r="H12" s="23">
        <v>2358</v>
      </c>
      <c r="I12" s="23">
        <v>4521</v>
      </c>
      <c r="J12" s="23">
        <v>2667</v>
      </c>
      <c r="K12" s="23">
        <v>7203</v>
      </c>
      <c r="L12" s="23">
        <v>3192</v>
      </c>
      <c r="M12" s="23">
        <v>6346</v>
      </c>
      <c r="N12" s="23">
        <v>1890</v>
      </c>
      <c r="O12" s="23">
        <v>153</v>
      </c>
      <c r="P12" s="23">
        <v>4369</v>
      </c>
      <c r="Q12" s="23">
        <v>894</v>
      </c>
      <c r="R12" s="23">
        <v>105</v>
      </c>
      <c r="S12" s="23">
        <v>96</v>
      </c>
      <c r="T12" s="55">
        <v>5218.77</v>
      </c>
      <c r="U12" s="55">
        <v>4809.71</v>
      </c>
      <c r="V12" s="55">
        <v>331.86</v>
      </c>
      <c r="W12" s="55">
        <v>38.37</v>
      </c>
      <c r="X12" s="55">
        <v>38.83</v>
      </c>
      <c r="Y12" s="55">
        <v>699.071</v>
      </c>
      <c r="Z12" s="55">
        <v>693.531</v>
      </c>
      <c r="AA12" s="55">
        <v>0</v>
      </c>
      <c r="AB12" s="55">
        <v>5.54</v>
      </c>
      <c r="AC12" s="55">
        <v>0</v>
      </c>
      <c r="AD12" s="64">
        <f t="shared" si="0"/>
        <v>414.0730789897904</v>
      </c>
      <c r="AE12" s="5"/>
    </row>
    <row r="13" spans="1:31" s="4" customFormat="1" ht="40.5" customHeight="1">
      <c r="A13" s="22" t="s">
        <v>49</v>
      </c>
      <c r="B13" s="23">
        <v>3953</v>
      </c>
      <c r="C13" s="23">
        <v>7276</v>
      </c>
      <c r="D13" s="23">
        <v>3307</v>
      </c>
      <c r="E13" s="23">
        <v>1543</v>
      </c>
      <c r="F13" s="23">
        <v>1085</v>
      </c>
      <c r="G13" s="23">
        <v>2975</v>
      </c>
      <c r="H13" s="23">
        <v>661</v>
      </c>
      <c r="I13" s="23">
        <v>2015</v>
      </c>
      <c r="J13" s="23">
        <v>1972</v>
      </c>
      <c r="K13" s="23">
        <v>2628</v>
      </c>
      <c r="L13" s="23">
        <v>1912</v>
      </c>
      <c r="M13" s="23">
        <v>2975</v>
      </c>
      <c r="N13" s="23">
        <v>1152</v>
      </c>
      <c r="O13" s="23">
        <v>32</v>
      </c>
      <c r="P13" s="23">
        <v>1013</v>
      </c>
      <c r="Q13" s="50">
        <v>227</v>
      </c>
      <c r="R13" s="50">
        <v>57</v>
      </c>
      <c r="S13" s="50">
        <v>15</v>
      </c>
      <c r="T13" s="56">
        <v>2518.0436999999997</v>
      </c>
      <c r="U13" s="56">
        <v>2357.7937</v>
      </c>
      <c r="V13" s="56">
        <v>142.58</v>
      </c>
      <c r="W13" s="56">
        <v>17.669999999999998</v>
      </c>
      <c r="X13" s="56">
        <v>0</v>
      </c>
      <c r="Y13" s="56">
        <v>347.0632</v>
      </c>
      <c r="Z13" s="56">
        <v>344.5232</v>
      </c>
      <c r="AA13" s="56">
        <v>0</v>
      </c>
      <c r="AB13" s="56">
        <v>2.54</v>
      </c>
      <c r="AC13" s="56">
        <v>0</v>
      </c>
      <c r="AD13" s="64">
        <f t="shared" si="0"/>
        <v>473.5063221550302</v>
      </c>
      <c r="AE13" s="3"/>
    </row>
    <row r="14" spans="1:31" s="3" customFormat="1" ht="40.5" customHeight="1">
      <c r="A14" s="22" t="s">
        <v>50</v>
      </c>
      <c r="B14" s="26">
        <v>8801</v>
      </c>
      <c r="C14" s="26">
        <v>14519</v>
      </c>
      <c r="D14" s="23">
        <v>5886</v>
      </c>
      <c r="E14" s="23">
        <v>1796</v>
      </c>
      <c r="F14" s="23">
        <v>796</v>
      </c>
      <c r="G14" s="23">
        <v>6041</v>
      </c>
      <c r="H14" s="23">
        <v>1557</v>
      </c>
      <c r="I14" s="23">
        <v>5450</v>
      </c>
      <c r="J14" s="23">
        <v>897</v>
      </c>
      <c r="K14" s="23">
        <v>6615</v>
      </c>
      <c r="L14" s="39">
        <v>4800</v>
      </c>
      <c r="M14" s="39">
        <v>6041</v>
      </c>
      <c r="N14" s="39">
        <v>68</v>
      </c>
      <c r="O14" s="39">
        <v>280</v>
      </c>
      <c r="P14" s="39">
        <v>1862</v>
      </c>
      <c r="Q14" s="57">
        <v>1468</v>
      </c>
      <c r="R14" s="50">
        <v>121</v>
      </c>
      <c r="S14" s="50">
        <v>44</v>
      </c>
      <c r="T14" s="56">
        <f>U14+V14+W14+X14</f>
        <v>4563.345939999999</v>
      </c>
      <c r="U14" s="56">
        <v>4513.489</v>
      </c>
      <c r="V14" s="56">
        <v>0</v>
      </c>
      <c r="W14" s="56">
        <v>30.91</v>
      </c>
      <c r="X14" s="56">
        <f>X15</f>
        <v>18.946939999999998</v>
      </c>
      <c r="Y14" s="56">
        <f>Z14+AA14+AB14+AC14</f>
        <v>654.794</v>
      </c>
      <c r="Z14" s="56">
        <v>650.414</v>
      </c>
      <c r="AA14" s="56">
        <f>AA15</f>
        <v>0</v>
      </c>
      <c r="AB14" s="56">
        <v>4.38</v>
      </c>
      <c r="AC14" s="56">
        <v>0</v>
      </c>
      <c r="AD14" s="64">
        <f t="shared" si="0"/>
        <v>447.9743784007163</v>
      </c>
      <c r="AE14" s="5"/>
    </row>
    <row r="15" spans="1:30" s="5" customFormat="1" ht="40.5" customHeight="1">
      <c r="A15" s="22" t="s">
        <v>51</v>
      </c>
      <c r="B15" s="23">
        <v>4292</v>
      </c>
      <c r="C15" s="23">
        <v>7270</v>
      </c>
      <c r="D15" s="27">
        <v>2956</v>
      </c>
      <c r="E15" s="27">
        <v>1973</v>
      </c>
      <c r="F15" s="27">
        <v>1191</v>
      </c>
      <c r="G15" s="23">
        <v>3010</v>
      </c>
      <c r="H15" s="27">
        <v>592</v>
      </c>
      <c r="I15" s="27">
        <v>1288</v>
      </c>
      <c r="J15" s="27">
        <v>2226</v>
      </c>
      <c r="K15" s="27">
        <v>3164</v>
      </c>
      <c r="L15" s="23">
        <v>852</v>
      </c>
      <c r="M15" s="23">
        <v>3010</v>
      </c>
      <c r="N15" s="23">
        <v>184</v>
      </c>
      <c r="O15" s="23">
        <v>9</v>
      </c>
      <c r="P15" s="23">
        <v>5391</v>
      </c>
      <c r="Q15" s="23">
        <v>507</v>
      </c>
      <c r="R15" s="23">
        <v>44</v>
      </c>
      <c r="S15" s="23">
        <v>23</v>
      </c>
      <c r="T15" s="56">
        <v>2246.71424</v>
      </c>
      <c r="U15" s="56">
        <v>2209.5873</v>
      </c>
      <c r="V15" s="56">
        <v>0</v>
      </c>
      <c r="W15" s="56">
        <v>18.18</v>
      </c>
      <c r="X15" s="56">
        <v>18.946939999999998</v>
      </c>
      <c r="Y15" s="56">
        <v>335.19219999999996</v>
      </c>
      <c r="Z15" s="56">
        <v>323.0424</v>
      </c>
      <c r="AA15" s="56">
        <v>0</v>
      </c>
      <c r="AB15" s="56">
        <v>2.63</v>
      </c>
      <c r="AC15" s="56">
        <v>9.5198</v>
      </c>
      <c r="AD15" s="64">
        <f t="shared" si="0"/>
        <v>444.34993122420906</v>
      </c>
    </row>
    <row r="16" spans="1:30" ht="34.5" customHeight="1">
      <c r="A16" s="22" t="s">
        <v>52</v>
      </c>
      <c r="B16" s="28">
        <v>2727</v>
      </c>
      <c r="C16" s="28">
        <v>4386</v>
      </c>
      <c r="D16" s="28">
        <v>1975</v>
      </c>
      <c r="E16" s="28">
        <v>1200</v>
      </c>
      <c r="F16" s="28">
        <v>803</v>
      </c>
      <c r="G16" s="28">
        <v>1687</v>
      </c>
      <c r="H16" s="28">
        <v>819</v>
      </c>
      <c r="I16" s="28">
        <v>887</v>
      </c>
      <c r="J16" s="28">
        <v>1083</v>
      </c>
      <c r="K16" s="28">
        <v>1597</v>
      </c>
      <c r="L16" s="28">
        <v>866</v>
      </c>
      <c r="M16" s="28">
        <v>1702</v>
      </c>
      <c r="N16" s="28">
        <v>534</v>
      </c>
      <c r="O16" s="28">
        <v>33</v>
      </c>
      <c r="P16" s="28">
        <v>1253</v>
      </c>
      <c r="Q16" s="28">
        <v>477</v>
      </c>
      <c r="R16" s="28">
        <v>23</v>
      </c>
      <c r="S16" s="28">
        <v>27</v>
      </c>
      <c r="T16" s="58">
        <v>1455.654</v>
      </c>
      <c r="U16" s="58">
        <v>1444.464</v>
      </c>
      <c r="V16" s="59">
        <v>0</v>
      </c>
      <c r="W16" s="58">
        <v>11.19</v>
      </c>
      <c r="X16" s="58">
        <v>0</v>
      </c>
      <c r="Y16" s="58">
        <v>207.0321</v>
      </c>
      <c r="Z16" s="58">
        <v>205.4421</v>
      </c>
      <c r="AA16" s="58">
        <v>0</v>
      </c>
      <c r="AB16" s="58">
        <v>1.59</v>
      </c>
      <c r="AC16" s="58">
        <v>0</v>
      </c>
      <c r="AD16" s="64">
        <f t="shared" si="0"/>
        <v>468.40424076607394</v>
      </c>
    </row>
    <row r="17" spans="1:30" ht="40.5" customHeight="1">
      <c r="A17" s="29" t="s">
        <v>53</v>
      </c>
      <c r="B17" s="24">
        <v>1574</v>
      </c>
      <c r="C17" s="23">
        <f>H17+I17+J17+K17</f>
        <v>2723</v>
      </c>
      <c r="D17" s="24">
        <v>1257</v>
      </c>
      <c r="E17" s="24">
        <v>681</v>
      </c>
      <c r="F17" s="24">
        <v>409</v>
      </c>
      <c r="G17" s="24">
        <v>1306</v>
      </c>
      <c r="H17" s="24">
        <v>183</v>
      </c>
      <c r="I17" s="24">
        <v>513</v>
      </c>
      <c r="J17" s="24">
        <v>472</v>
      </c>
      <c r="K17" s="24">
        <v>1555</v>
      </c>
      <c r="L17" s="24">
        <v>298</v>
      </c>
      <c r="M17" s="24">
        <v>1306</v>
      </c>
      <c r="N17" s="24">
        <v>60</v>
      </c>
      <c r="O17" s="24">
        <v>87</v>
      </c>
      <c r="P17" s="24">
        <v>853</v>
      </c>
      <c r="Q17" s="24">
        <v>119</v>
      </c>
      <c r="R17" s="23">
        <v>32</v>
      </c>
      <c r="S17" s="23">
        <v>24</v>
      </c>
      <c r="T17" s="60">
        <f>U17+W17</f>
        <v>1130.3929</v>
      </c>
      <c r="U17" s="60">
        <f>160.9396+160.8721+160.4992+160.4589+160.604+158.5712+161.5379</f>
        <v>1123.4829</v>
      </c>
      <c r="V17" s="60">
        <v>0</v>
      </c>
      <c r="W17" s="51">
        <f>1.06+1.01+0.98+0.96+0.97+0.97+0.96</f>
        <v>6.909999999999999</v>
      </c>
      <c r="X17" s="51">
        <v>0</v>
      </c>
      <c r="Y17" s="60">
        <f>Z17+AB17</f>
        <v>162.49790000000002</v>
      </c>
      <c r="Z17" s="67">
        <v>161.5379</v>
      </c>
      <c r="AA17" s="67">
        <v>0</v>
      </c>
      <c r="AB17" s="51">
        <v>0.96</v>
      </c>
      <c r="AC17" s="51">
        <v>0</v>
      </c>
      <c r="AD17" s="64">
        <f t="shared" si="0"/>
        <v>593.2350348879912</v>
      </c>
    </row>
    <row r="18" spans="1:30" ht="40.5" customHeight="1">
      <c r="A18" s="30" t="s">
        <v>54</v>
      </c>
      <c r="B18" s="31">
        <f aca="true" t="shared" si="1" ref="B18:H18">SUM(B9:B17)</f>
        <v>41140</v>
      </c>
      <c r="C18" s="32">
        <f t="shared" si="1"/>
        <v>69015</v>
      </c>
      <c r="D18" s="31">
        <f t="shared" si="1"/>
        <v>30365</v>
      </c>
      <c r="E18" s="31">
        <f t="shared" si="1"/>
        <v>15296</v>
      </c>
      <c r="F18" s="31">
        <f t="shared" si="1"/>
        <v>9229</v>
      </c>
      <c r="G18" s="31">
        <f t="shared" si="1"/>
        <v>26685</v>
      </c>
      <c r="H18" s="31">
        <f t="shared" si="1"/>
        <v>8289</v>
      </c>
      <c r="I18" s="31">
        <f aca="true" t="shared" si="2" ref="I18:R18">SUM(I9:I17)</f>
        <v>18249</v>
      </c>
      <c r="J18" s="31">
        <f t="shared" si="2"/>
        <v>12488</v>
      </c>
      <c r="K18" s="31">
        <f t="shared" si="2"/>
        <v>29989</v>
      </c>
      <c r="L18" s="31">
        <f t="shared" si="2"/>
        <v>15971</v>
      </c>
      <c r="M18" s="31">
        <f t="shared" si="2"/>
        <v>28672</v>
      </c>
      <c r="N18" s="31">
        <f t="shared" si="2"/>
        <v>4882</v>
      </c>
      <c r="O18" s="31">
        <f t="shared" si="2"/>
        <v>854</v>
      </c>
      <c r="P18" s="31">
        <f t="shared" si="2"/>
        <v>17317</v>
      </c>
      <c r="Q18" s="31">
        <f t="shared" si="2"/>
        <v>5585</v>
      </c>
      <c r="R18" s="31">
        <f t="shared" si="2"/>
        <v>535</v>
      </c>
      <c r="S18" s="31">
        <f aca="true" t="shared" si="3" ref="S18:AC18">SUM(S9:S17)</f>
        <v>329</v>
      </c>
      <c r="T18" s="61">
        <f t="shared" si="3"/>
        <v>23391.26458</v>
      </c>
      <c r="U18" s="61">
        <f t="shared" si="3"/>
        <v>22458.480699999996</v>
      </c>
      <c r="V18" s="61">
        <f t="shared" si="3"/>
        <v>652.3000000000001</v>
      </c>
      <c r="W18" s="61">
        <f t="shared" si="3"/>
        <v>149.628</v>
      </c>
      <c r="X18" s="61">
        <f t="shared" si="3"/>
        <v>130.85587999999998</v>
      </c>
      <c r="Y18" s="61">
        <f t="shared" si="3"/>
        <v>3278.7906</v>
      </c>
      <c r="Z18" s="61">
        <f t="shared" si="3"/>
        <v>3240.1107999999995</v>
      </c>
      <c r="AA18" s="61">
        <f t="shared" si="3"/>
        <v>0</v>
      </c>
      <c r="AB18" s="61">
        <f t="shared" si="3"/>
        <v>21.412</v>
      </c>
      <c r="AC18" s="61">
        <f t="shared" si="3"/>
        <v>17.2678</v>
      </c>
      <c r="AD18" s="64">
        <f t="shared" si="0"/>
        <v>469.4792146634789</v>
      </c>
    </row>
    <row r="19" spans="1:30" ht="75.75" customHeight="1">
      <c r="A19" s="33" t="s">
        <v>55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2" ht="14.25">
      <c r="A20" s="35"/>
      <c r="B20" s="10"/>
      <c r="C20" s="10"/>
      <c r="D20" s="10"/>
      <c r="E20" s="10"/>
      <c r="F20" s="10"/>
      <c r="G20" s="10"/>
      <c r="H20" s="10"/>
      <c r="I20" s="10"/>
      <c r="J20" s="10"/>
      <c r="K20" s="4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43"/>
      <c r="Y20" s="43"/>
      <c r="Z20" s="43"/>
      <c r="AA20" s="43"/>
      <c r="AB20" s="43"/>
      <c r="AC20" s="43"/>
      <c r="AD20" s="10"/>
      <c r="AF20" s="3"/>
    </row>
    <row r="21" spans="1:30" ht="14.25">
      <c r="A21" s="3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43"/>
      <c r="Y21" s="68"/>
      <c r="Z21" s="43"/>
      <c r="AA21" s="43"/>
      <c r="AB21" s="43"/>
      <c r="AC21" s="43"/>
      <c r="AD21" s="10"/>
    </row>
    <row r="22" spans="1:30" ht="14.25">
      <c r="A22" s="3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41"/>
      <c r="M22" s="42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43"/>
      <c r="Y22" s="68"/>
      <c r="Z22" s="43"/>
      <c r="AA22" s="43"/>
      <c r="AB22" s="43"/>
      <c r="AC22" s="43"/>
      <c r="AD22" s="10"/>
    </row>
    <row r="23" spans="20:23" ht="14.25">
      <c r="T23" s="7"/>
      <c r="U23" s="7"/>
      <c r="V23" s="7"/>
      <c r="W23" s="7"/>
    </row>
    <row r="24" spans="20:25" ht="14.25">
      <c r="T24" s="7"/>
      <c r="U24" s="7"/>
      <c r="V24" s="7"/>
      <c r="W24" s="7"/>
      <c r="Y24" s="68"/>
    </row>
    <row r="25" spans="20:25" ht="14.25">
      <c r="T25" s="7"/>
      <c r="U25" s="7"/>
      <c r="V25" s="7"/>
      <c r="W25" s="7"/>
      <c r="Y25" s="68"/>
    </row>
    <row r="26" spans="20:25" ht="14.25">
      <c r="T26" s="7"/>
      <c r="U26" s="7"/>
      <c r="V26" s="7"/>
      <c r="W26" s="7"/>
      <c r="Y26" s="68"/>
    </row>
    <row r="27" spans="20:25" ht="14.25">
      <c r="T27" s="7"/>
      <c r="U27" s="7"/>
      <c r="V27" s="7"/>
      <c r="W27" s="7"/>
      <c r="Y27" s="68"/>
    </row>
    <row r="28" spans="20:25" ht="14.25">
      <c r="T28" s="7"/>
      <c r="U28" s="7"/>
      <c r="V28" s="7"/>
      <c r="W28" s="7"/>
      <c r="Y28" s="68"/>
    </row>
    <row r="29" spans="20:25" ht="14.25">
      <c r="T29" s="7"/>
      <c r="U29" s="7"/>
      <c r="V29" s="7"/>
      <c r="W29" s="7"/>
      <c r="Y29" s="68"/>
    </row>
    <row r="30" spans="3:25" ht="14.25">
      <c r="C30" s="36"/>
      <c r="T30" s="7"/>
      <c r="U30" s="7"/>
      <c r="V30" s="7"/>
      <c r="W30" s="7"/>
      <c r="Y30" s="68"/>
    </row>
    <row r="31" spans="20:25" ht="14.25">
      <c r="T31" s="7"/>
      <c r="U31" s="7"/>
      <c r="V31" s="7"/>
      <c r="W31" s="7"/>
      <c r="Y31" s="68"/>
    </row>
    <row r="32" spans="20:23" ht="14.25">
      <c r="T32" s="7"/>
      <c r="U32" s="7"/>
      <c r="V32" s="7"/>
      <c r="W32" s="7"/>
    </row>
    <row r="33" spans="20:23" ht="14.2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2004-01-01T01:19:48Z</cp:lastPrinted>
  <dcterms:created xsi:type="dcterms:W3CDTF">2009-06-03T00:23:15Z</dcterms:created>
  <dcterms:modified xsi:type="dcterms:W3CDTF">2021-08-11T09:38:37Z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C1F47E54382748698D27874FE11919D2</vt:lpwstr>
  </property>
</Properties>
</file>