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10095" activeTab="0"/>
  </bookViews>
  <sheets>
    <sheet name="城市低保" sheetId="1" r:id="rId1"/>
  </sheets>
  <definedNames>
    <definedName name="_xlnm.Print_Area" localSheetId="0">'城市低保'!$A$1:$M$20</definedName>
  </definedNames>
  <calcPr fullCalcOnLoad="1"/>
</workbook>
</file>

<file path=xl/sharedStrings.xml><?xml version="1.0" encoding="utf-8"?>
<sst xmlns="http://schemas.openxmlformats.org/spreadsheetml/2006/main" count="34" uniqueCount="34">
  <si>
    <t>福建省泉州市城市居民最低生活保障统计表</t>
  </si>
  <si>
    <t>（2019年6月份）</t>
  </si>
  <si>
    <t>地区</t>
  </si>
  <si>
    <t>低保户数(户)</t>
  </si>
  <si>
    <t>小计（人）</t>
  </si>
  <si>
    <t>低        保       人        数</t>
  </si>
  <si>
    <t>1-6月低保资金支出（万元）</t>
  </si>
  <si>
    <t>当月份低保金支出    (万元)</t>
  </si>
  <si>
    <t>当月      人均        补差额          （元）</t>
  </si>
  <si>
    <t>在职  职工</t>
  </si>
  <si>
    <t>离岗   人员</t>
  </si>
  <si>
    <t>离退休人员</t>
  </si>
  <si>
    <t>失业   人员</t>
  </si>
  <si>
    <t>其它人员</t>
  </si>
  <si>
    <t>小计</t>
  </si>
  <si>
    <t>其中</t>
  </si>
  <si>
    <t>归侨   人员</t>
  </si>
  <si>
    <t>其它   人员</t>
  </si>
  <si>
    <t>1-5累计</t>
  </si>
  <si>
    <t>1-6累计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</si>
  <si>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</si>
  <si>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</si>
  <si>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</si>
  <si>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</si>
  <si>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</si>
  <si>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</si>
  <si>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</si>
  <si>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</si>
  <si>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</si>
  <si>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</si>
  <si>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</si>
  <si>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</si>
  <si>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合 计</t>
  </si>
  <si>
    <t>填报单位：泉州市民政局      签批人：周振强        审核人：许党惠       填表人：陈丽娜     填表日期：2019年7月8日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</si>
</sst>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_ "/>
  </numFmts>
  <fonts count="27">
    <font>
      <sz val="12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3"/>
      <color indexed="8"/>
      <name val="仿宋_GB2312"/>
      <family val="3"/>
    </font>
    <font>
      <sz val="13"/>
      <name val="仿宋_GB2312"/>
      <family val="3"/>
    </font>
    <font>
      <sz val="14"/>
      <color indexed="8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13" fillId="2" borderId="1" applyNumberFormat="0" applyAlignment="0" applyProtection="0"/>
    <xf numFmtId="0" fontId="20" fillId="8" borderId="6" applyNumberFormat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5" fillId="9" borderId="0" applyNumberFormat="0" applyBorder="0" applyAlignment="0" applyProtection="0"/>
    <xf numFmtId="0" fontId="15" fillId="11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8" fillId="16" borderId="0" applyNumberFormat="0" applyBorder="0" applyAlignment="0" applyProtection="0"/>
    <xf numFmtId="0" fontId="12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63" applyFont="1" applyFill="1" applyAlignment="1">
      <alignment horizontal="center"/>
      <protection/>
    </xf>
    <xf numFmtId="0" fontId="2" fillId="0" borderId="0" xfId="63" applyFont="1" applyFill="1" applyAlignment="1">
      <alignment horizontal="center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178" fontId="5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63" applyNumberFormat="1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63" applyFont="1" applyAlignment="1">
      <alignment horizontal="left"/>
      <protection/>
    </xf>
    <xf numFmtId="177" fontId="1" fillId="0" borderId="0" xfId="63" applyNumberFormat="1" applyFont="1" applyFill="1" applyAlignment="1">
      <alignment horizontal="center"/>
      <protection/>
    </xf>
    <xf numFmtId="0" fontId="3" fillId="0" borderId="0" xfId="63" applyFont="1" applyFill="1" applyBorder="1" applyAlignment="1">
      <alignment horizontal="center"/>
      <protection/>
    </xf>
    <xf numFmtId="176" fontId="2" fillId="0" borderId="0" xfId="63" applyNumberFormat="1" applyFont="1" applyFill="1" applyAlignment="1">
      <alignment horizontal="center"/>
      <protection/>
    </xf>
    <xf numFmtId="176" fontId="2" fillId="0" borderId="0" xfId="63" applyNumberFormat="1" applyFont="1" applyFill="1" applyBorder="1" applyAlignment="1">
      <alignment horizontal="center"/>
      <protection/>
    </xf>
    <xf numFmtId="177" fontId="2" fillId="0" borderId="0" xfId="63" applyNumberFormat="1" applyFont="1" applyFill="1" applyBorder="1" applyAlignment="1">
      <alignment horizontal="center"/>
      <protection/>
    </xf>
    <xf numFmtId="176" fontId="5" fillId="0" borderId="11" xfId="63" applyNumberFormat="1" applyFont="1" applyFill="1" applyBorder="1" applyAlignment="1">
      <alignment horizontal="center" vertical="center" wrapText="1"/>
      <protection/>
    </xf>
    <xf numFmtId="177" fontId="5" fillId="0" borderId="11" xfId="63" applyNumberFormat="1" applyFont="1" applyFill="1" applyBorder="1" applyAlignment="1">
      <alignment horizontal="center" vertical="center" wrapText="1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0" fontId="5" fillId="0" borderId="18" xfId="63" applyFont="1" applyFill="1" applyBorder="1" applyAlignment="1">
      <alignment horizontal="center" vertical="center" wrapText="1"/>
      <protection/>
    </xf>
    <xf numFmtId="176" fontId="5" fillId="0" borderId="12" xfId="63" applyNumberFormat="1" applyFont="1" applyFill="1" applyBorder="1" applyAlignment="1">
      <alignment horizontal="center" vertical="center" wrapText="1"/>
      <protection/>
    </xf>
    <xf numFmtId="177" fontId="5" fillId="0" borderId="12" xfId="63" applyNumberFormat="1" applyFont="1" applyFill="1" applyBorder="1" applyAlignment="1">
      <alignment horizontal="center" vertical="center" wrapText="1"/>
      <protection/>
    </xf>
    <xf numFmtId="176" fontId="5" fillId="0" borderId="15" xfId="63" applyNumberFormat="1" applyFont="1" applyFill="1" applyBorder="1" applyAlignment="1">
      <alignment horizontal="center" vertical="center" wrapText="1"/>
      <protection/>
    </xf>
    <xf numFmtId="177" fontId="5" fillId="0" borderId="15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6" fontId="0" fillId="0" borderId="10" xfId="63" applyNumberFormat="1" applyFont="1" applyFill="1" applyBorder="1" applyAlignment="1">
      <alignment horizontal="center" vertical="center"/>
      <protection/>
    </xf>
    <xf numFmtId="179" fontId="7" fillId="0" borderId="10" xfId="0" applyNumberFormat="1" applyFont="1" applyFill="1" applyBorder="1" applyAlignment="1">
      <alignment horizontal="center" vertical="center"/>
    </xf>
    <xf numFmtId="177" fontId="5" fillId="0" borderId="0" xfId="63" applyNumberFormat="1" applyFont="1" applyAlignment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 topLeftCell="B1">
      <selection activeCell="J8" sqref="J8"/>
    </sheetView>
  </sheetViews>
  <sheetFormatPr defaultColWidth="9.00390625" defaultRowHeight="14.25"/>
  <cols>
    <col min="1" max="1" width="14.00390625" style="0" customWidth="1"/>
    <col min="2" max="3" width="9.75390625" style="0" customWidth="1"/>
    <col min="4" max="4" width="8.625" style="0" customWidth="1"/>
    <col min="5" max="5" width="8.375" style="0" customWidth="1"/>
    <col min="6" max="6" width="9.50390625" style="0" customWidth="1"/>
    <col min="7" max="7" width="8.50390625" style="0" customWidth="1"/>
    <col min="8" max="8" width="8.875" style="0" customWidth="1"/>
    <col min="9" max="9" width="8.125" style="0" customWidth="1"/>
    <col min="11" max="11" width="11.375" style="3" customWidth="1"/>
    <col min="12" max="12" width="9.625" style="3" customWidth="1"/>
    <col min="13" max="13" width="11.75390625" style="4" customWidth="1"/>
    <col min="18" max="18" width="10.375" style="0" bestFit="1" customWidth="1"/>
    <col min="19" max="19" width="11.50390625" style="0" bestFit="1" customWidth="1"/>
    <col min="20" max="20" width="9.375" style="0" bestFit="1" customWidth="1"/>
    <col min="21" max="21" width="12.625" style="0" bestFit="1" customWidth="1"/>
  </cols>
  <sheetData>
    <row r="1" spans="1:13" ht="2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8"/>
    </row>
    <row r="2" spans="1:13" ht="27.75" customHeight="1">
      <c r="A2" s="6"/>
      <c r="B2" s="6"/>
      <c r="C2" s="6"/>
      <c r="D2" s="6"/>
      <c r="E2" s="6"/>
      <c r="F2" s="7" t="s">
        <v>1</v>
      </c>
      <c r="G2" s="7"/>
      <c r="H2" s="7"/>
      <c r="I2" s="29"/>
      <c r="J2" s="6"/>
      <c r="K2" s="30"/>
      <c r="L2" s="31"/>
      <c r="M2" s="32"/>
    </row>
    <row r="3" spans="1:13" ht="21.75" customHeight="1">
      <c r="A3" s="8" t="s">
        <v>2</v>
      </c>
      <c r="B3" s="9" t="s">
        <v>3</v>
      </c>
      <c r="C3" s="10" t="s">
        <v>4</v>
      </c>
      <c r="D3" s="9" t="s">
        <v>5</v>
      </c>
      <c r="E3" s="9"/>
      <c r="F3" s="9"/>
      <c r="G3" s="9"/>
      <c r="H3" s="9"/>
      <c r="I3" s="9"/>
      <c r="J3" s="9"/>
      <c r="K3" s="33" t="s">
        <v>6</v>
      </c>
      <c r="L3" s="33" t="s">
        <v>7</v>
      </c>
      <c r="M3" s="34" t="s">
        <v>8</v>
      </c>
    </row>
    <row r="4" spans="1:13" ht="18" customHeight="1">
      <c r="A4" s="8"/>
      <c r="B4" s="9"/>
      <c r="C4" s="11"/>
      <c r="D4" s="10" t="s">
        <v>9</v>
      </c>
      <c r="E4" s="10" t="s">
        <v>10</v>
      </c>
      <c r="F4" s="10" t="s">
        <v>11</v>
      </c>
      <c r="G4" s="10" t="s">
        <v>12</v>
      </c>
      <c r="H4" s="12" t="s">
        <v>13</v>
      </c>
      <c r="I4" s="35"/>
      <c r="J4" s="36"/>
      <c r="K4" s="37"/>
      <c r="L4" s="37"/>
      <c r="M4" s="38"/>
    </row>
    <row r="5" spans="1:13" ht="13.5" customHeight="1">
      <c r="A5" s="8"/>
      <c r="B5" s="9"/>
      <c r="C5" s="11"/>
      <c r="D5" s="11"/>
      <c r="E5" s="11"/>
      <c r="F5" s="11"/>
      <c r="G5" s="11"/>
      <c r="H5" s="13" t="s">
        <v>14</v>
      </c>
      <c r="I5" s="9" t="s">
        <v>15</v>
      </c>
      <c r="J5" s="9"/>
      <c r="K5" s="37"/>
      <c r="L5" s="37"/>
      <c r="M5" s="38"/>
    </row>
    <row r="6" spans="1:13" ht="39" customHeight="1">
      <c r="A6" s="8"/>
      <c r="B6" s="9"/>
      <c r="C6" s="14"/>
      <c r="D6" s="14"/>
      <c r="E6" s="14"/>
      <c r="F6" s="14"/>
      <c r="G6" s="14"/>
      <c r="H6" s="15"/>
      <c r="I6" s="9" t="s">
        <v>16</v>
      </c>
      <c r="J6" s="9" t="s">
        <v>17</v>
      </c>
      <c r="K6" s="39"/>
      <c r="L6" s="39"/>
      <c r="M6" s="40"/>
    </row>
    <row r="7" spans="1:15" ht="15">
      <c r="A7" s="8"/>
      <c r="B7" s="9">
        <v>1</v>
      </c>
      <c r="C7" s="9">
        <v>2</v>
      </c>
      <c r="D7" s="9">
        <v>3</v>
      </c>
      <c r="E7" s="9">
        <v>5</v>
      </c>
      <c r="F7" s="9">
        <v>6</v>
      </c>
      <c r="G7" s="16">
        <v>7</v>
      </c>
      <c r="H7" s="9">
        <v>8</v>
      </c>
      <c r="I7" s="9">
        <v>9</v>
      </c>
      <c r="J7" s="9">
        <v>10</v>
      </c>
      <c r="K7" s="16">
        <v>11</v>
      </c>
      <c r="L7" s="16">
        <v>12</v>
      </c>
      <c r="M7" s="41">
        <v>13</v>
      </c>
      <c r="N7" t="s">
        <v>18</v>
      </c>
      <c r="O7" t="s">
        <v>19</v>
      </c>
    </row>
    <row r="8" spans="1:15" s="1" customFormat="1" ht="18.75">
      <c r="A8" s="17" t="s">
        <v>20</v>
      </c>
      <c r="B8" s="18">
        <v>464</v>
      </c>
      <c r="C8" s="19">
        <f>SUM(D8:H8)</f>
        <v>785</v>
      </c>
      <c r="D8" s="20">
        <v>1</v>
      </c>
      <c r="E8" s="20">
        <v>0</v>
      </c>
      <c r="F8" s="20">
        <v>0</v>
      </c>
      <c r="G8" s="21">
        <v>17</v>
      </c>
      <c r="H8" s="20">
        <f>SUM(I8:J8)</f>
        <v>767</v>
      </c>
      <c r="I8" s="20">
        <v>8</v>
      </c>
      <c r="J8" s="20">
        <v>759</v>
      </c>
      <c r="K8" s="42">
        <f>2198240/10000</f>
        <v>219.824</v>
      </c>
      <c r="L8" s="42">
        <v>36.1955</v>
      </c>
      <c r="M8" s="43">
        <f>L8/C8*10000</f>
        <v>461.08917197452234</v>
      </c>
      <c r="N8" s="1">
        <v>183.6285</v>
      </c>
      <c r="O8" s="1">
        <f aca="true" t="shared" si="0" ref="O8:O19">N8+L8</f>
        <v>219.824</v>
      </c>
    </row>
    <row r="9" spans="1:15" s="2" customFormat="1" ht="18.75">
      <c r="A9" s="17" t="s">
        <v>21</v>
      </c>
      <c r="B9" s="19">
        <v>516</v>
      </c>
      <c r="C9" s="19">
        <f>SUM(D9:H9)</f>
        <v>870</v>
      </c>
      <c r="D9" s="19"/>
      <c r="E9" s="19"/>
      <c r="F9" s="19"/>
      <c r="G9" s="22"/>
      <c r="H9" s="20">
        <f>SUM(I9:J9)</f>
        <v>870</v>
      </c>
      <c r="I9" s="19"/>
      <c r="J9" s="19">
        <v>870</v>
      </c>
      <c r="K9" s="42">
        <v>237.704</v>
      </c>
      <c r="L9" s="42">
        <v>39.8587</v>
      </c>
      <c r="M9" s="43">
        <f>L9/C9*10000</f>
        <v>458.1459770114942</v>
      </c>
      <c r="N9" s="1">
        <v>197.8453</v>
      </c>
      <c r="O9" s="1">
        <f t="shared" si="0"/>
        <v>237.704</v>
      </c>
    </row>
    <row r="10" spans="1:15" ht="18.75">
      <c r="A10" s="23" t="s">
        <v>22</v>
      </c>
      <c r="B10" s="20">
        <v>148</v>
      </c>
      <c r="C10" s="19">
        <f aca="true" t="shared" si="1" ref="C10:C19">SUM(D10:H10)</f>
        <v>219</v>
      </c>
      <c r="D10" s="19"/>
      <c r="E10" s="19"/>
      <c r="F10" s="19"/>
      <c r="G10" s="19"/>
      <c r="H10" s="20">
        <f aca="true" t="shared" si="2" ref="H8:H14">SUM(I10:J10)</f>
        <v>219</v>
      </c>
      <c r="I10" s="20"/>
      <c r="J10" s="20">
        <v>219</v>
      </c>
      <c r="K10" s="42">
        <v>58.527</v>
      </c>
      <c r="L10" s="42">
        <v>9.687</v>
      </c>
      <c r="M10" s="43">
        <f>L10/C10*10000</f>
        <v>442.3287671232876</v>
      </c>
      <c r="N10" s="1">
        <v>48.84</v>
      </c>
      <c r="O10" s="1">
        <f t="shared" si="0"/>
        <v>58.527</v>
      </c>
    </row>
    <row r="11" spans="1:15" ht="18.75">
      <c r="A11" s="17" t="s">
        <v>23</v>
      </c>
      <c r="B11" s="20">
        <v>985</v>
      </c>
      <c r="C11" s="19">
        <f t="shared" si="1"/>
        <v>1106</v>
      </c>
      <c r="D11" s="18">
        <v>134</v>
      </c>
      <c r="E11" s="18">
        <v>297</v>
      </c>
      <c r="F11" s="18">
        <v>24</v>
      </c>
      <c r="G11" s="18">
        <v>303</v>
      </c>
      <c r="H11" s="20">
        <f t="shared" si="2"/>
        <v>348</v>
      </c>
      <c r="I11" s="18">
        <v>5</v>
      </c>
      <c r="J11" s="18">
        <v>343</v>
      </c>
      <c r="K11" s="42">
        <v>250.9416</v>
      </c>
      <c r="L11" s="42">
        <v>40.4271</v>
      </c>
      <c r="M11" s="43">
        <f aca="true" t="shared" si="3" ref="M9:M20">L11/C11*10000</f>
        <v>365.52531645569627</v>
      </c>
      <c r="N11" s="1">
        <v>210.5145</v>
      </c>
      <c r="O11" s="1">
        <f t="shared" si="0"/>
        <v>250.9416</v>
      </c>
    </row>
    <row r="12" spans="1:15" s="2" customFormat="1" ht="18.75">
      <c r="A12" s="17" t="s">
        <v>24</v>
      </c>
      <c r="B12" s="24">
        <v>1072</v>
      </c>
      <c r="C12" s="19">
        <f t="shared" si="1"/>
        <v>1843</v>
      </c>
      <c r="D12" s="25"/>
      <c r="E12" s="25"/>
      <c r="F12" s="25"/>
      <c r="G12" s="25"/>
      <c r="H12" s="20">
        <f t="shared" si="2"/>
        <v>1843</v>
      </c>
      <c r="I12" s="25"/>
      <c r="J12" s="25">
        <v>1843</v>
      </c>
      <c r="K12" s="42">
        <v>456.8333</v>
      </c>
      <c r="L12" s="44">
        <v>76.4338</v>
      </c>
      <c r="M12" s="43">
        <f t="shared" si="3"/>
        <v>414.72490504612045</v>
      </c>
      <c r="N12" s="1">
        <v>380.3995</v>
      </c>
      <c r="O12" s="1">
        <f t="shared" si="0"/>
        <v>456.8333</v>
      </c>
    </row>
    <row r="13" spans="1:15" ht="18.75">
      <c r="A13" s="17" t="s">
        <v>25</v>
      </c>
      <c r="B13" s="19">
        <v>1155</v>
      </c>
      <c r="C13" s="19">
        <f t="shared" si="1"/>
        <v>2051</v>
      </c>
      <c r="D13" s="18">
        <v>5</v>
      </c>
      <c r="E13" s="18">
        <v>312</v>
      </c>
      <c r="F13" s="18">
        <v>2</v>
      </c>
      <c r="G13" s="25">
        <v>16</v>
      </c>
      <c r="H13" s="20">
        <f t="shared" si="2"/>
        <v>1716</v>
      </c>
      <c r="I13" s="18">
        <v>1</v>
      </c>
      <c r="J13" s="18">
        <v>1715</v>
      </c>
      <c r="K13" s="42">
        <v>494.2592</v>
      </c>
      <c r="L13" s="42">
        <v>82.6762</v>
      </c>
      <c r="M13" s="43">
        <f t="shared" si="3"/>
        <v>403.1019015114578</v>
      </c>
      <c r="N13" s="1">
        <v>411.583</v>
      </c>
      <c r="O13" s="1">
        <f t="shared" si="0"/>
        <v>494.2592</v>
      </c>
    </row>
    <row r="14" spans="1:15" ht="18.75">
      <c r="A14" s="17" t="s">
        <v>26</v>
      </c>
      <c r="B14" s="25">
        <v>283</v>
      </c>
      <c r="C14" s="19">
        <f t="shared" si="1"/>
        <v>446</v>
      </c>
      <c r="D14" s="18"/>
      <c r="E14" s="18">
        <v>2</v>
      </c>
      <c r="F14" s="18"/>
      <c r="G14" s="18">
        <v>10</v>
      </c>
      <c r="H14" s="20">
        <f t="shared" si="2"/>
        <v>434</v>
      </c>
      <c r="I14" s="18"/>
      <c r="J14" s="18">
        <v>434</v>
      </c>
      <c r="K14" s="42">
        <v>98.3765</v>
      </c>
      <c r="L14" s="42">
        <v>15.8345</v>
      </c>
      <c r="M14" s="43">
        <f t="shared" si="3"/>
        <v>355.03363228699556</v>
      </c>
      <c r="N14" s="1">
        <v>82.542</v>
      </c>
      <c r="O14" s="1">
        <f t="shared" si="0"/>
        <v>98.37650000000001</v>
      </c>
    </row>
    <row r="15" spans="1:15" ht="18.75">
      <c r="A15" s="17" t="s">
        <v>27</v>
      </c>
      <c r="B15" s="26">
        <v>384</v>
      </c>
      <c r="C15" s="19">
        <f t="shared" si="1"/>
        <v>453</v>
      </c>
      <c r="D15" s="26">
        <v>0</v>
      </c>
      <c r="E15" s="26">
        <v>15</v>
      </c>
      <c r="F15" s="26">
        <v>0</v>
      </c>
      <c r="G15" s="26">
        <v>0</v>
      </c>
      <c r="H15" s="20">
        <f aca="true" t="shared" si="4" ref="H14:H19">SUM(I15:J15)</f>
        <v>438</v>
      </c>
      <c r="I15" s="26">
        <v>2</v>
      </c>
      <c r="J15" s="26">
        <v>436</v>
      </c>
      <c r="K15" s="42">
        <v>125.5344</v>
      </c>
      <c r="L15" s="42">
        <v>20.3014</v>
      </c>
      <c r="M15" s="43">
        <f t="shared" si="3"/>
        <v>448.1545253863135</v>
      </c>
      <c r="N15" s="1">
        <v>105.233</v>
      </c>
      <c r="O15" s="1">
        <f t="shared" si="0"/>
        <v>125.5344</v>
      </c>
    </row>
    <row r="16" spans="1:15" ht="18.75">
      <c r="A16" s="23" t="s">
        <v>28</v>
      </c>
      <c r="B16" s="18">
        <v>268</v>
      </c>
      <c r="C16" s="19">
        <f t="shared" si="1"/>
        <v>373</v>
      </c>
      <c r="D16" s="19"/>
      <c r="E16" s="19"/>
      <c r="F16" s="19"/>
      <c r="G16" s="19"/>
      <c r="H16" s="20">
        <f t="shared" si="4"/>
        <v>373</v>
      </c>
      <c r="I16" s="45">
        <v>1</v>
      </c>
      <c r="J16" s="45">
        <v>372</v>
      </c>
      <c r="K16" s="42">
        <v>116.5076</v>
      </c>
      <c r="L16" s="46"/>
      <c r="M16" s="43">
        <v>17.8948</v>
      </c>
      <c r="N16" s="1">
        <v>98.6128</v>
      </c>
      <c r="O16" s="1">
        <f t="shared" si="0"/>
        <v>98.6128</v>
      </c>
    </row>
    <row r="17" spans="1:15" ht="18.75" customHeight="1">
      <c r="A17" s="17" t="s">
        <v>29</v>
      </c>
      <c r="B17" s="19">
        <v>165</v>
      </c>
      <c r="C17" s="19">
        <f t="shared" si="1"/>
        <v>251</v>
      </c>
      <c r="D17" s="19">
        <v>0</v>
      </c>
      <c r="E17" s="19">
        <v>50</v>
      </c>
      <c r="F17" s="19">
        <v>10</v>
      </c>
      <c r="G17" s="22">
        <v>0</v>
      </c>
      <c r="H17" s="20">
        <f t="shared" si="4"/>
        <v>191</v>
      </c>
      <c r="I17" s="18">
        <v>22</v>
      </c>
      <c r="J17" s="18">
        <v>169</v>
      </c>
      <c r="K17" s="42">
        <v>62.083</v>
      </c>
      <c r="L17" s="42">
        <v>10.055</v>
      </c>
      <c r="M17" s="43">
        <f t="shared" si="3"/>
        <v>400.59760956175296</v>
      </c>
      <c r="N17" s="1">
        <v>52.028</v>
      </c>
      <c r="O17" s="1">
        <f t="shared" si="0"/>
        <v>62.083</v>
      </c>
    </row>
    <row r="18" spans="1:15" ht="18.75">
      <c r="A18" s="17" t="s">
        <v>30</v>
      </c>
      <c r="B18" s="24">
        <v>89</v>
      </c>
      <c r="C18" s="19">
        <f t="shared" si="1"/>
        <v>163</v>
      </c>
      <c r="D18" s="25"/>
      <c r="E18" s="25"/>
      <c r="F18" s="25">
        <v>1</v>
      </c>
      <c r="G18" s="25">
        <v>0</v>
      </c>
      <c r="H18" s="20">
        <f t="shared" si="4"/>
        <v>162</v>
      </c>
      <c r="I18" s="25">
        <v>0</v>
      </c>
      <c r="J18" s="18">
        <v>162</v>
      </c>
      <c r="K18" s="42">
        <v>38.6174</v>
      </c>
      <c r="L18" s="42">
        <v>6.412</v>
      </c>
      <c r="M18" s="43">
        <f t="shared" si="3"/>
        <v>393.37423312883436</v>
      </c>
      <c r="N18" s="1">
        <v>32.2054</v>
      </c>
      <c r="O18" s="1">
        <f t="shared" si="0"/>
        <v>38.617399999999996</v>
      </c>
    </row>
    <row r="19" spans="1:15" ht="18.75">
      <c r="A19" s="17" t="s">
        <v>31</v>
      </c>
      <c r="B19" s="18">
        <v>1</v>
      </c>
      <c r="C19" s="19">
        <f t="shared" si="1"/>
        <v>1</v>
      </c>
      <c r="D19" s="18"/>
      <c r="E19" s="19">
        <v>1</v>
      </c>
      <c r="F19" s="19"/>
      <c r="G19" s="19"/>
      <c r="H19" s="20">
        <f t="shared" si="4"/>
        <v>0</v>
      </c>
      <c r="I19" s="19"/>
      <c r="J19" s="19"/>
      <c r="K19" s="42">
        <v>0.378</v>
      </c>
      <c r="L19" s="42">
        <v>0.063</v>
      </c>
      <c r="M19" s="43">
        <f t="shared" si="3"/>
        <v>630</v>
      </c>
      <c r="N19" s="1">
        <v>0.315</v>
      </c>
      <c r="O19" s="1">
        <f t="shared" si="0"/>
        <v>0.378</v>
      </c>
    </row>
    <row r="20" spans="1:15" ht="18.75">
      <c r="A20" s="17" t="s">
        <v>32</v>
      </c>
      <c r="B20" s="19">
        <f>SUM(B8:B19)</f>
        <v>5530</v>
      </c>
      <c r="C20" s="19">
        <f aca="true" t="shared" si="5" ref="B20:L20">SUM(C8:C19)</f>
        <v>8561</v>
      </c>
      <c r="D20" s="19">
        <f t="shared" si="5"/>
        <v>140</v>
      </c>
      <c r="E20" s="19">
        <f t="shared" si="5"/>
        <v>677</v>
      </c>
      <c r="F20" s="19">
        <f t="shared" si="5"/>
        <v>37</v>
      </c>
      <c r="G20" s="19">
        <f t="shared" si="5"/>
        <v>346</v>
      </c>
      <c r="H20" s="19">
        <f t="shared" si="5"/>
        <v>7361</v>
      </c>
      <c r="I20" s="19">
        <f t="shared" si="5"/>
        <v>39</v>
      </c>
      <c r="J20" s="19">
        <f t="shared" si="5"/>
        <v>7322</v>
      </c>
      <c r="K20" s="47">
        <f t="shared" si="5"/>
        <v>2159.5860000000007</v>
      </c>
      <c r="L20" s="47">
        <f t="shared" si="5"/>
        <v>337.94419999999997</v>
      </c>
      <c r="M20" s="48">
        <f t="shared" si="3"/>
        <v>394.74851068800365</v>
      </c>
      <c r="O20" s="1">
        <f>SUM(O8:O19)</f>
        <v>2141.6912000000007</v>
      </c>
    </row>
    <row r="21" spans="1:13" ht="34.5" customHeight="1">
      <c r="A21" s="27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49"/>
    </row>
  </sheetData>
  <sheetProtection/>
  <mergeCells count="17">
    <mergeCell ref="A1:M1"/>
    <mergeCell ref="F2:H2"/>
    <mergeCell ref="D3:J3"/>
    <mergeCell ref="H4:J4"/>
    <mergeCell ref="I5:J5"/>
    <mergeCell ref="A21:M21"/>
    <mergeCell ref="A3:A7"/>
    <mergeCell ref="B3:B6"/>
    <mergeCell ref="C3:C6"/>
    <mergeCell ref="D4:D6"/>
    <mergeCell ref="E4:E6"/>
    <mergeCell ref="F4:F6"/>
    <mergeCell ref="G4:G6"/>
    <mergeCell ref="H5:H6"/>
    <mergeCell ref="K3:K6"/>
    <mergeCell ref="L3:L6"/>
    <mergeCell ref="M3:M6"/>
  </mergeCells>
  <printOptions horizontalCentered="1"/>
  <pageMargins left="0.16" right="0.16" top="0.7900000000000001" bottom="0.7900000000000001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Maytea</cp:lastModifiedBy>
  <cp:lastPrinted>2019-06-12T04:12:56Z</cp:lastPrinted>
  <dcterms:created xsi:type="dcterms:W3CDTF">2008-02-19T01:55:20Z</dcterms:created>
  <dcterms:modified xsi:type="dcterms:W3CDTF">2019-07-25T07:58:12Z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11</vt:lpwstr>
  </property>
</Properties>
</file>