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统计表" sheetId="1" r:id="rId1"/>
  </sheets>
  <definedNames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<sst xmlns="http://schemas.openxmlformats.org/spreadsheetml/2006/main" count="97" uniqueCount="47">
  <si>
    <t>特困人员救助供养情况统计表</t>
  </si>
  <si>
    <t>填报单位:泉州市民政局</t>
  </si>
  <si>
    <t xml:space="preserve"> 签批人:周振强</t>
  </si>
  <si>
    <t>审核人:许党惠</t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</si>
  <si>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</si>
  <si>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</si>
  <si>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</si>
  <si>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</si>
  <si>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</si>
  <si>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</si>
  <si>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</si>
  <si>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</si>
  <si>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</si>
  <si>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</si>
  <si>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</si>
  <si>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</si>
  <si>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</si>
  <si>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</si>
  <si>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</si>
  <si>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</si>
  <si>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</si>
  <si>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</si>
  <si>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</si>
  <si>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</si>
  <si>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</si>
  <si>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</si>
  <si>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</si>
  <si>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</si>
  <si>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</si>
  <si>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泉州市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</si>
  <si>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</si>
  <si>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</si>
  <si>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</si>
  <si>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</si>
  <si>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</si>
  <si>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</si>
  <si>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</si>
  <si>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</si>
  <si>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</si>
  <si>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</si>
  <si>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</si>
  <si>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</si>
  <si>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说明：1、统计逻辑：序号1=2+3+4+5+6+7+8+9+10+11+12+13，序号18=19+20+21，序号22=23+24，序号25=22/1*10000；2、各设区市民政局务必做好数据汇总审核，并于每月15日前盖章报送省厅。</t>
  </si>
  <si>
    <t>(2019年4月）</t>
  </si>
  <si>
    <t>1-4月总支出</t>
  </si>
  <si>
    <t>填表日期:2019年5月10日</t>
  </si>
  <si>
    <t>填报人:陈晓荣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</si>
</sst>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0" fillId="13" borderId="5" applyNumberForma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F1">
      <pane ySplit="9" topLeftCell="BM10" activePane="bottomLeft" state="frozen"/>
      <selection pane="topLeft" activeCell="A1" sqref="A1"/>
      <selection pane="bottomLeft" activeCell="AC4" sqref="AC4"/>
    </sheetView>
  </sheetViews>
  <sheetFormatPr defaultColWidth="9.00390625" defaultRowHeight="14.25"/>
  <cols>
    <col min="1" max="1" width="8.375" style="3" customWidth="1"/>
    <col min="2" max="2" width="4.875" style="1" customWidth="1"/>
    <col min="3" max="7" width="6.125" style="1" customWidth="1"/>
    <col min="8" max="8" width="6.625" style="1" customWidth="1"/>
    <col min="9" max="18" width="6.125" style="1" customWidth="1"/>
    <col min="19" max="19" width="8.75390625" style="4" customWidth="1"/>
    <col min="20" max="21" width="6.875" style="4" customWidth="1"/>
    <col min="22" max="22" width="4.625" style="4" customWidth="1"/>
    <col min="23" max="23" width="7.50390625" style="4" customWidth="1"/>
    <col min="24" max="24" width="6.125" style="4" customWidth="1"/>
    <col min="25" max="25" width="5.875" style="4" customWidth="1"/>
    <col min="26" max="26" width="5.00390625" style="1" customWidth="1"/>
    <col min="28" max="28" width="9.375" style="0" bestFit="1" customWidth="1"/>
    <col min="29" max="29" width="9.375" style="0" customWidth="1"/>
  </cols>
  <sheetData>
    <row r="1" spans="1:26" ht="42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27.75" customHeight="1">
      <c r="A2" s="20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24.75" customHeight="1">
      <c r="A3" s="21" t="s">
        <v>1</v>
      </c>
      <c r="B3" s="21"/>
      <c r="C3" s="21"/>
      <c r="D3" s="5"/>
      <c r="E3" s="22" t="s">
        <v>2</v>
      </c>
      <c r="F3" s="22"/>
      <c r="G3" s="22"/>
      <c r="H3" s="22"/>
      <c r="I3" s="5"/>
      <c r="J3" s="22" t="s">
        <v>3</v>
      </c>
      <c r="K3" s="22"/>
      <c r="L3" s="22"/>
      <c r="M3" s="22"/>
      <c r="N3" s="5"/>
      <c r="O3" s="22" t="s">
        <v>46</v>
      </c>
      <c r="P3" s="22"/>
      <c r="Q3" s="22"/>
      <c r="R3" s="22"/>
      <c r="S3" s="22"/>
      <c r="T3" s="5"/>
      <c r="U3" s="5"/>
      <c r="V3" s="5"/>
      <c r="W3" s="23" t="s">
        <v>45</v>
      </c>
      <c r="X3" s="23"/>
      <c r="Y3" s="23"/>
      <c r="Z3" s="23"/>
    </row>
    <row r="4" spans="1:26" ht="18.75" customHeight="1">
      <c r="A4" s="34" t="s">
        <v>4</v>
      </c>
      <c r="B4" s="24" t="s">
        <v>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 t="s">
        <v>6</v>
      </c>
      <c r="T4" s="27"/>
      <c r="U4" s="27"/>
      <c r="V4" s="27"/>
      <c r="W4" s="27"/>
      <c r="X4" s="27"/>
      <c r="Y4" s="27"/>
      <c r="Z4" s="28"/>
    </row>
    <row r="5" spans="1:26" ht="14.25" customHeight="1">
      <c r="A5" s="35"/>
      <c r="B5" s="32" t="s">
        <v>7</v>
      </c>
      <c r="C5" s="29" t="s">
        <v>8</v>
      </c>
      <c r="D5" s="30"/>
      <c r="E5" s="30"/>
      <c r="F5" s="30"/>
      <c r="G5" s="30"/>
      <c r="H5" s="31"/>
      <c r="I5" s="29" t="s">
        <v>9</v>
      </c>
      <c r="J5" s="30"/>
      <c r="K5" s="30"/>
      <c r="L5" s="30"/>
      <c r="M5" s="30"/>
      <c r="N5" s="31"/>
      <c r="O5" s="32" t="s">
        <v>10</v>
      </c>
      <c r="P5" s="32"/>
      <c r="Q5" s="32"/>
      <c r="R5" s="32"/>
      <c r="S5" s="26" t="s">
        <v>44</v>
      </c>
      <c r="T5" s="27"/>
      <c r="U5" s="27"/>
      <c r="V5" s="28"/>
      <c r="W5" s="26" t="s">
        <v>11</v>
      </c>
      <c r="X5" s="27"/>
      <c r="Y5" s="28"/>
      <c r="Z5" s="32" t="s">
        <v>12</v>
      </c>
    </row>
    <row r="6" spans="1:26" ht="14.25" customHeight="1">
      <c r="A6" s="35"/>
      <c r="B6" s="32"/>
      <c r="C6" s="29" t="s">
        <v>13</v>
      </c>
      <c r="D6" s="30"/>
      <c r="E6" s="31"/>
      <c r="F6" s="29" t="s">
        <v>14</v>
      </c>
      <c r="G6" s="30"/>
      <c r="H6" s="31"/>
      <c r="I6" s="29" t="s">
        <v>13</v>
      </c>
      <c r="J6" s="30"/>
      <c r="K6" s="31"/>
      <c r="L6" s="29" t="s">
        <v>14</v>
      </c>
      <c r="M6" s="30"/>
      <c r="N6" s="31"/>
      <c r="O6" s="32" t="s">
        <v>15</v>
      </c>
      <c r="P6" s="32" t="s">
        <v>16</v>
      </c>
      <c r="Q6" s="32" t="s">
        <v>17</v>
      </c>
      <c r="R6" s="32" t="s">
        <v>18</v>
      </c>
      <c r="S6" s="37" t="s">
        <v>7</v>
      </c>
      <c r="T6" s="39" t="s">
        <v>19</v>
      </c>
      <c r="U6" s="39" t="s">
        <v>20</v>
      </c>
      <c r="V6" s="39" t="s">
        <v>21</v>
      </c>
      <c r="W6" s="37" t="s">
        <v>7</v>
      </c>
      <c r="X6" s="39" t="s">
        <v>19</v>
      </c>
      <c r="Y6" s="39" t="s">
        <v>20</v>
      </c>
      <c r="Z6" s="32"/>
    </row>
    <row r="7" spans="1:26" ht="21" customHeight="1">
      <c r="A7" s="35"/>
      <c r="B7" s="32"/>
      <c r="C7" s="6" t="s">
        <v>22</v>
      </c>
      <c r="D7" s="6" t="s">
        <v>23</v>
      </c>
      <c r="E7" s="6" t="s">
        <v>24</v>
      </c>
      <c r="F7" s="6" t="s">
        <v>22</v>
      </c>
      <c r="G7" s="6" t="s">
        <v>23</v>
      </c>
      <c r="H7" s="6" t="s">
        <v>24</v>
      </c>
      <c r="I7" s="6" t="s">
        <v>22</v>
      </c>
      <c r="J7" s="6" t="s">
        <v>23</v>
      </c>
      <c r="K7" s="6" t="s">
        <v>24</v>
      </c>
      <c r="L7" s="6" t="s">
        <v>22</v>
      </c>
      <c r="M7" s="6" t="s">
        <v>23</v>
      </c>
      <c r="N7" s="6" t="s">
        <v>24</v>
      </c>
      <c r="O7" s="32"/>
      <c r="P7" s="32"/>
      <c r="Q7" s="32"/>
      <c r="R7" s="32"/>
      <c r="S7" s="38"/>
      <c r="T7" s="39"/>
      <c r="U7" s="39"/>
      <c r="V7" s="39"/>
      <c r="W7" s="38"/>
      <c r="X7" s="39"/>
      <c r="Y7" s="39"/>
      <c r="Z7" s="32"/>
    </row>
    <row r="8" spans="1:26" ht="14.25" customHeight="1">
      <c r="A8" s="36"/>
      <c r="B8" s="7" t="s">
        <v>25</v>
      </c>
      <c r="C8" s="7" t="s">
        <v>25</v>
      </c>
      <c r="D8" s="7" t="s">
        <v>25</v>
      </c>
      <c r="E8" s="7" t="s">
        <v>25</v>
      </c>
      <c r="F8" s="7" t="s">
        <v>25</v>
      </c>
      <c r="G8" s="7" t="s">
        <v>25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7" t="s">
        <v>25</v>
      </c>
      <c r="O8" s="7" t="s">
        <v>25</v>
      </c>
      <c r="P8" s="7" t="s">
        <v>25</v>
      </c>
      <c r="Q8" s="7" t="s">
        <v>25</v>
      </c>
      <c r="R8" s="7" t="s">
        <v>25</v>
      </c>
      <c r="S8" s="10" t="s">
        <v>26</v>
      </c>
      <c r="T8" s="10" t="s">
        <v>26</v>
      </c>
      <c r="U8" s="10" t="s">
        <v>26</v>
      </c>
      <c r="V8" s="10" t="s">
        <v>26</v>
      </c>
      <c r="W8" s="10" t="s">
        <v>26</v>
      </c>
      <c r="X8" s="10" t="s">
        <v>26</v>
      </c>
      <c r="Y8" s="10" t="s">
        <v>26</v>
      </c>
      <c r="Z8" s="7" t="s">
        <v>27</v>
      </c>
    </row>
    <row r="9" spans="1:26" ht="14.25" customHeight="1">
      <c r="A9" s="8" t="s">
        <v>28</v>
      </c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</row>
    <row r="10" spans="1:30" ht="18.75" customHeight="1">
      <c r="A10" s="8" t="s">
        <v>29</v>
      </c>
      <c r="B10" s="8">
        <f>SUM(B11:B22)</f>
        <v>5605</v>
      </c>
      <c r="C10" s="8">
        <f aca="true" t="shared" si="0" ref="C10:Y10">SUM(C11:C22)</f>
        <v>277</v>
      </c>
      <c r="D10" s="8">
        <f t="shared" si="0"/>
        <v>59</v>
      </c>
      <c r="E10" s="8">
        <f t="shared" si="0"/>
        <v>53</v>
      </c>
      <c r="F10" s="8">
        <f t="shared" si="0"/>
        <v>33</v>
      </c>
      <c r="G10" s="8">
        <f t="shared" si="0"/>
        <v>26</v>
      </c>
      <c r="H10" s="8">
        <f t="shared" si="0"/>
        <v>272</v>
      </c>
      <c r="I10" s="8">
        <f t="shared" si="0"/>
        <v>3257</v>
      </c>
      <c r="J10" s="8">
        <f t="shared" si="0"/>
        <v>872</v>
      </c>
      <c r="K10" s="8">
        <f t="shared" si="0"/>
        <v>604</v>
      </c>
      <c r="L10" s="8">
        <f t="shared" si="0"/>
        <v>51</v>
      </c>
      <c r="M10" s="8">
        <f t="shared" si="0"/>
        <v>25</v>
      </c>
      <c r="N10" s="8">
        <f t="shared" si="0"/>
        <v>76</v>
      </c>
      <c r="O10" s="8">
        <f t="shared" si="0"/>
        <v>663</v>
      </c>
      <c r="P10" s="8">
        <f t="shared" si="0"/>
        <v>3219</v>
      </c>
      <c r="Q10" s="8">
        <f t="shared" si="0"/>
        <v>68</v>
      </c>
      <c r="R10" s="8">
        <f t="shared" si="0"/>
        <v>2273</v>
      </c>
      <c r="S10" s="15">
        <f t="shared" si="0"/>
        <v>2432.8012999999996</v>
      </c>
      <c r="T10" s="11">
        <f t="shared" si="0"/>
        <v>1824.1055999999999</v>
      </c>
      <c r="U10" s="11">
        <f t="shared" si="0"/>
        <v>608.6957</v>
      </c>
      <c r="V10" s="8">
        <f t="shared" si="0"/>
        <v>0</v>
      </c>
      <c r="W10" s="15">
        <f t="shared" si="0"/>
        <v>610.624</v>
      </c>
      <c r="X10" s="11">
        <f t="shared" si="0"/>
        <v>456.6943</v>
      </c>
      <c r="Y10" s="11">
        <f t="shared" si="0"/>
        <v>153.9297</v>
      </c>
      <c r="Z10" s="14">
        <f>W10/B10*10000</f>
        <v>1089.4272970562</v>
      </c>
      <c r="AB10">
        <f>SUM(AB11:AB22)</f>
        <v>2444.6309999999994</v>
      </c>
      <c r="AC10" s="8" t="s">
        <v>29</v>
      </c>
      <c r="AD10" s="40">
        <f>(G10+H10+M10+N10)/(D10+E10+G10+H10+J10+K10+M10+N10)</f>
        <v>0.2008052340211374</v>
      </c>
    </row>
    <row r="11" spans="1:30" s="1" customFormat="1" ht="18.75" customHeight="1">
      <c r="A11" s="17" t="s">
        <v>30</v>
      </c>
      <c r="B11" s="8">
        <f>SUM(C11:N11)</f>
        <v>130</v>
      </c>
      <c r="C11" s="8">
        <v>61</v>
      </c>
      <c r="D11" s="8">
        <v>16</v>
      </c>
      <c r="E11" s="8">
        <v>9</v>
      </c>
      <c r="F11" s="8">
        <v>7</v>
      </c>
      <c r="G11" s="8">
        <v>10</v>
      </c>
      <c r="H11" s="8">
        <v>27</v>
      </c>
      <c r="I11" s="8"/>
      <c r="J11" s="8"/>
      <c r="K11" s="8"/>
      <c r="L11" s="8"/>
      <c r="M11" s="8"/>
      <c r="N11" s="8"/>
      <c r="O11" s="8">
        <v>19</v>
      </c>
      <c r="P11" s="8">
        <v>72</v>
      </c>
      <c r="Q11" s="8">
        <v>1</v>
      </c>
      <c r="R11" s="8">
        <v>71</v>
      </c>
      <c r="S11" s="15">
        <f>SUM(T11:V11)</f>
        <v>63.6207</v>
      </c>
      <c r="T11" s="11">
        <v>45.3597</v>
      </c>
      <c r="U11" s="11">
        <v>18.261</v>
      </c>
      <c r="V11" s="11"/>
      <c r="W11" s="15">
        <f>SUM(X11:Y11)</f>
        <v>15.9436</v>
      </c>
      <c r="X11" s="11">
        <v>11.3686</v>
      </c>
      <c r="Y11" s="11">
        <v>4.575</v>
      </c>
      <c r="Z11" s="14">
        <f>W11/B11*10000</f>
        <v>1226.4307692307693</v>
      </c>
      <c r="AA11" s="1">
        <v>47.7965</v>
      </c>
      <c r="AB11" s="1">
        <f>AA11+W11</f>
        <v>63.7401</v>
      </c>
      <c r="AC11" s="17" t="s">
        <v>30</v>
      </c>
      <c r="AD11" s="40">
        <f aca="true" t="shared" si="1" ref="AD11:AD22">(G11+H11+M11+N11)/(D11+E11+G11+H11+J11+K11+M11+N11)</f>
        <v>0.5967741935483871</v>
      </c>
    </row>
    <row r="12" spans="1:30" s="2" customFormat="1" ht="18.75" customHeight="1">
      <c r="A12" s="18" t="s">
        <v>31</v>
      </c>
      <c r="B12" s="8">
        <f aca="true" t="shared" si="2" ref="B12:B22">SUM(C12:N12)</f>
        <v>56</v>
      </c>
      <c r="C12" s="8">
        <v>53</v>
      </c>
      <c r="D12" s="8">
        <v>2</v>
      </c>
      <c r="E12" s="8"/>
      <c r="F12" s="8"/>
      <c r="G12" s="8">
        <v>1</v>
      </c>
      <c r="H12" s="8"/>
      <c r="I12" s="8"/>
      <c r="J12" s="8"/>
      <c r="K12" s="8"/>
      <c r="L12" s="8"/>
      <c r="M12" s="8"/>
      <c r="N12" s="8"/>
      <c r="O12" s="8">
        <v>7</v>
      </c>
      <c r="P12" s="8">
        <v>44</v>
      </c>
      <c r="Q12" s="8">
        <v>0</v>
      </c>
      <c r="R12" s="8">
        <v>38</v>
      </c>
      <c r="S12" s="15">
        <f>SUM(T12:V12)</f>
        <v>22.2425</v>
      </c>
      <c r="T12" s="11">
        <v>18.575</v>
      </c>
      <c r="U12" s="11">
        <v>3.6675</v>
      </c>
      <c r="V12" s="11"/>
      <c r="W12" s="15">
        <f>SUM(X12:Y12)</f>
        <v>5.5178</v>
      </c>
      <c r="X12" s="11">
        <v>4.6028</v>
      </c>
      <c r="Y12" s="11">
        <v>0.915</v>
      </c>
      <c r="Z12" s="14">
        <f>W12/B12*10000</f>
        <v>985.3214285714286</v>
      </c>
      <c r="AA12" s="1">
        <v>16.724700000000002</v>
      </c>
      <c r="AB12" s="1">
        <f aca="true" t="shared" si="3" ref="AB12:AB22">AA12+W12</f>
        <v>22.242500000000003</v>
      </c>
      <c r="AC12" s="18" t="s">
        <v>31</v>
      </c>
      <c r="AD12" s="40">
        <f t="shared" si="1"/>
        <v>0.3333333333333333</v>
      </c>
    </row>
    <row r="13" spans="1:30" ht="18.75" customHeight="1">
      <c r="A13" s="18" t="s">
        <v>32</v>
      </c>
      <c r="B13" s="8">
        <f t="shared" si="2"/>
        <v>154</v>
      </c>
      <c r="C13" s="9">
        <v>14</v>
      </c>
      <c r="D13" s="9">
        <v>4</v>
      </c>
      <c r="E13" s="9">
        <v>6</v>
      </c>
      <c r="F13" s="9">
        <v>1</v>
      </c>
      <c r="G13" s="9"/>
      <c r="H13" s="9"/>
      <c r="I13" s="9">
        <v>45</v>
      </c>
      <c r="J13" s="9">
        <v>25</v>
      </c>
      <c r="K13" s="9">
        <v>48</v>
      </c>
      <c r="L13" s="9">
        <v>7</v>
      </c>
      <c r="M13" s="9">
        <v>3</v>
      </c>
      <c r="N13" s="9">
        <v>1</v>
      </c>
      <c r="O13" s="9">
        <v>14</v>
      </c>
      <c r="P13" s="9">
        <v>124</v>
      </c>
      <c r="Q13" s="9">
        <v>0</v>
      </c>
      <c r="R13" s="9">
        <v>35</v>
      </c>
      <c r="S13" s="12">
        <f>SUM(T13:V13)</f>
        <v>74.6337</v>
      </c>
      <c r="T13" s="12">
        <v>51.9747</v>
      </c>
      <c r="U13" s="12">
        <v>22.659</v>
      </c>
      <c r="V13" s="12"/>
      <c r="W13" s="12">
        <f>SUM(X13:Y13)</f>
        <v>18.3729</v>
      </c>
      <c r="X13" s="11">
        <v>12.8094</v>
      </c>
      <c r="Y13" s="11">
        <v>5.5635</v>
      </c>
      <c r="Z13" s="14">
        <f>W13/B13*10000</f>
        <v>1193.0454545454547</v>
      </c>
      <c r="AA13" s="1">
        <v>56.2608</v>
      </c>
      <c r="AB13" s="1">
        <f t="shared" si="3"/>
        <v>74.6337</v>
      </c>
      <c r="AC13" s="18" t="s">
        <v>32</v>
      </c>
      <c r="AD13" s="40">
        <f t="shared" si="1"/>
        <v>0.04597701149425287</v>
      </c>
    </row>
    <row r="14" spans="1:30" ht="18.75" customHeight="1">
      <c r="A14" s="18" t="s">
        <v>33</v>
      </c>
      <c r="B14" s="8">
        <f t="shared" si="2"/>
        <v>548</v>
      </c>
      <c r="C14" s="8">
        <v>6</v>
      </c>
      <c r="D14" s="8">
        <v>3</v>
      </c>
      <c r="E14" s="8">
        <v>14</v>
      </c>
      <c r="F14" s="8">
        <v>0</v>
      </c>
      <c r="G14" s="8">
        <v>0</v>
      </c>
      <c r="H14" s="8">
        <v>5</v>
      </c>
      <c r="I14" s="8">
        <v>106</v>
      </c>
      <c r="J14" s="8">
        <v>113</v>
      </c>
      <c r="K14" s="8">
        <v>259</v>
      </c>
      <c r="L14" s="8">
        <v>3</v>
      </c>
      <c r="M14" s="8">
        <v>0</v>
      </c>
      <c r="N14" s="8">
        <v>39</v>
      </c>
      <c r="O14" s="8">
        <v>117</v>
      </c>
      <c r="P14" s="8">
        <v>275</v>
      </c>
      <c r="Q14" s="8">
        <v>6</v>
      </c>
      <c r="R14" s="8">
        <v>359</v>
      </c>
      <c r="S14" s="12">
        <f>SUM(T14:V14)</f>
        <v>284.6998</v>
      </c>
      <c r="T14" s="12">
        <v>183.8248</v>
      </c>
      <c r="U14" s="12">
        <v>100.875</v>
      </c>
      <c r="V14" s="12"/>
      <c r="W14" s="12">
        <f>SUM(X14:Y14)</f>
        <v>70.8126</v>
      </c>
      <c r="X14" s="13">
        <v>45.7176</v>
      </c>
      <c r="Y14" s="11">
        <v>25.095</v>
      </c>
      <c r="Z14" s="14">
        <f>W14/B14*10000</f>
        <v>1292.2007299270074</v>
      </c>
      <c r="AA14" s="1">
        <v>213.8872</v>
      </c>
      <c r="AB14" s="1">
        <f t="shared" si="3"/>
        <v>284.6998</v>
      </c>
      <c r="AC14" s="18" t="s">
        <v>33</v>
      </c>
      <c r="AD14" s="40">
        <f t="shared" si="1"/>
        <v>0.10161662817551963</v>
      </c>
    </row>
    <row r="15" spans="1:30" ht="18.75" customHeight="1">
      <c r="A15" s="18" t="s">
        <v>34</v>
      </c>
      <c r="B15" s="8">
        <f t="shared" si="2"/>
        <v>81</v>
      </c>
      <c r="C15" s="8">
        <v>40</v>
      </c>
      <c r="D15" s="8">
        <v>7</v>
      </c>
      <c r="E15" s="8">
        <v>10</v>
      </c>
      <c r="F15" s="8">
        <v>19</v>
      </c>
      <c r="G15" s="8">
        <v>2</v>
      </c>
      <c r="H15" s="8">
        <v>3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11</v>
      </c>
      <c r="P15" s="8">
        <v>70</v>
      </c>
      <c r="Q15" s="8">
        <v>0</v>
      </c>
      <c r="R15" s="8">
        <v>57</v>
      </c>
      <c r="S15" s="12">
        <f aca="true" t="shared" si="4" ref="S15:S22">SUM(T15:V15)</f>
        <v>38.0807</v>
      </c>
      <c r="T15" s="12">
        <v>29.6012</v>
      </c>
      <c r="U15" s="12">
        <v>8.4795</v>
      </c>
      <c r="V15" s="12"/>
      <c r="W15" s="12">
        <f>SUM(X15:Y15)</f>
        <v>9.4893</v>
      </c>
      <c r="X15" s="11">
        <v>7.378799999999999</v>
      </c>
      <c r="Y15" s="11">
        <v>2.1105</v>
      </c>
      <c r="Z15" s="14">
        <f aca="true" t="shared" si="5" ref="Z15:Z22">W15/B15*10000</f>
        <v>1171.5185185185185</v>
      </c>
      <c r="AA15" s="1">
        <v>28.5914</v>
      </c>
      <c r="AB15" s="1">
        <f t="shared" si="3"/>
        <v>38.0807</v>
      </c>
      <c r="AC15" s="18" t="s">
        <v>34</v>
      </c>
      <c r="AD15" s="40">
        <f t="shared" si="1"/>
        <v>0.22727272727272727</v>
      </c>
    </row>
    <row r="16" spans="1:30" ht="18.75" customHeight="1">
      <c r="A16" s="18" t="s">
        <v>35</v>
      </c>
      <c r="B16" s="8">
        <f t="shared" si="2"/>
        <v>446</v>
      </c>
      <c r="C16" s="8">
        <v>74</v>
      </c>
      <c r="D16" s="8">
        <v>10</v>
      </c>
      <c r="E16" s="8">
        <v>7</v>
      </c>
      <c r="F16" s="8">
        <v>1</v>
      </c>
      <c r="G16" s="8">
        <v>3</v>
      </c>
      <c r="H16" s="8">
        <v>3</v>
      </c>
      <c r="I16" s="8">
        <v>240</v>
      </c>
      <c r="J16" s="8">
        <v>58</v>
      </c>
      <c r="K16" s="8">
        <v>21</v>
      </c>
      <c r="L16" s="8">
        <v>7</v>
      </c>
      <c r="M16" s="8">
        <v>10</v>
      </c>
      <c r="N16" s="8">
        <v>12</v>
      </c>
      <c r="O16" s="8">
        <v>44</v>
      </c>
      <c r="P16" s="8">
        <v>384</v>
      </c>
      <c r="Q16" s="8">
        <v>3</v>
      </c>
      <c r="R16" s="8">
        <v>135</v>
      </c>
      <c r="S16" s="12">
        <f t="shared" si="4"/>
        <v>200.8459</v>
      </c>
      <c r="T16" s="12">
        <v>157.2424</v>
      </c>
      <c r="U16" s="12">
        <v>43.6035</v>
      </c>
      <c r="V16" s="12"/>
      <c r="W16" s="12">
        <f aca="true" t="shared" si="6" ref="W16:W22">SUM(X16:Y16)</f>
        <v>49.7242</v>
      </c>
      <c r="X16" s="11">
        <v>38.9752</v>
      </c>
      <c r="Y16" s="11">
        <v>10.749</v>
      </c>
      <c r="Z16" s="14">
        <f t="shared" si="5"/>
        <v>1114.8923766816145</v>
      </c>
      <c r="AA16" s="1">
        <v>151.1217</v>
      </c>
      <c r="AB16" s="1">
        <f t="shared" si="3"/>
        <v>200.8459</v>
      </c>
      <c r="AC16" s="18" t="s">
        <v>35</v>
      </c>
      <c r="AD16" s="40">
        <f t="shared" si="1"/>
        <v>0.22580645161290322</v>
      </c>
    </row>
    <row r="17" spans="1:30" s="1" customFormat="1" ht="18.75" customHeight="1">
      <c r="A17" s="18" t="s">
        <v>36</v>
      </c>
      <c r="B17" s="8">
        <f t="shared" si="2"/>
        <v>1851</v>
      </c>
      <c r="C17" s="8">
        <v>10</v>
      </c>
      <c r="D17" s="8">
        <v>2</v>
      </c>
      <c r="E17" s="8"/>
      <c r="F17" s="8"/>
      <c r="G17" s="8">
        <v>3</v>
      </c>
      <c r="H17" s="8">
        <v>41</v>
      </c>
      <c r="I17" s="8">
        <v>1300</v>
      </c>
      <c r="J17" s="8">
        <v>331</v>
      </c>
      <c r="K17" s="8">
        <v>146</v>
      </c>
      <c r="L17" s="8">
        <v>12</v>
      </c>
      <c r="M17" s="8">
        <v>3</v>
      </c>
      <c r="N17" s="8">
        <v>3</v>
      </c>
      <c r="O17" s="8">
        <v>255</v>
      </c>
      <c r="P17" s="8">
        <v>1095</v>
      </c>
      <c r="Q17" s="8">
        <v>32</v>
      </c>
      <c r="R17" s="8">
        <v>981</v>
      </c>
      <c r="S17" s="12">
        <f t="shared" si="4"/>
        <v>772.0423</v>
      </c>
      <c r="T17" s="12">
        <v>602.3697999999999</v>
      </c>
      <c r="U17" s="12">
        <v>169.6725</v>
      </c>
      <c r="V17" s="12"/>
      <c r="W17" s="12">
        <f t="shared" si="6"/>
        <v>198.0957</v>
      </c>
      <c r="X17" s="11">
        <v>153.5442</v>
      </c>
      <c r="Y17" s="11">
        <v>44.5515</v>
      </c>
      <c r="Z17" s="14">
        <f t="shared" si="5"/>
        <v>1070.2090761750405</v>
      </c>
      <c r="AA17" s="1">
        <v>573.9466</v>
      </c>
      <c r="AB17" s="1">
        <f t="shared" si="3"/>
        <v>772.0423</v>
      </c>
      <c r="AC17" s="18" t="s">
        <v>36</v>
      </c>
      <c r="AD17" s="40">
        <f t="shared" si="1"/>
        <v>0.0945179584120983</v>
      </c>
    </row>
    <row r="18" spans="1:30" ht="18.75" customHeight="1">
      <c r="A18" s="18" t="s">
        <v>37</v>
      </c>
      <c r="B18" s="8">
        <f t="shared" si="2"/>
        <v>430</v>
      </c>
      <c r="C18" s="8">
        <v>2</v>
      </c>
      <c r="D18" s="8">
        <v>4</v>
      </c>
      <c r="E18" s="8">
        <v>3</v>
      </c>
      <c r="F18" s="8"/>
      <c r="G18" s="8"/>
      <c r="H18" s="8">
        <v>90</v>
      </c>
      <c r="I18" s="8">
        <v>226</v>
      </c>
      <c r="J18" s="8">
        <v>62</v>
      </c>
      <c r="K18" s="8">
        <v>43</v>
      </c>
      <c r="L18" s="8"/>
      <c r="M18" s="8"/>
      <c r="N18" s="8"/>
      <c r="O18" s="8">
        <v>78</v>
      </c>
      <c r="P18" s="8">
        <v>222</v>
      </c>
      <c r="Q18" s="8">
        <v>6</v>
      </c>
      <c r="R18" s="8">
        <v>302</v>
      </c>
      <c r="S18" s="12">
        <f t="shared" si="4"/>
        <v>213.3997</v>
      </c>
      <c r="T18" s="12">
        <v>151.4152</v>
      </c>
      <c r="U18" s="12">
        <v>61.9845</v>
      </c>
      <c r="V18" s="12"/>
      <c r="W18" s="12">
        <f t="shared" si="6"/>
        <v>51.980999999999995</v>
      </c>
      <c r="X18" s="11">
        <v>36.846</v>
      </c>
      <c r="Y18" s="11">
        <v>15.135</v>
      </c>
      <c r="Z18" s="14">
        <f t="shared" si="5"/>
        <v>1208.8604651162789</v>
      </c>
      <c r="AA18" s="1">
        <v>161.4187</v>
      </c>
      <c r="AB18" s="1">
        <f t="shared" si="3"/>
        <v>213.3997</v>
      </c>
      <c r="AC18" s="18" t="s">
        <v>37</v>
      </c>
      <c r="AD18" s="40">
        <f t="shared" si="1"/>
        <v>0.44554455445544555</v>
      </c>
    </row>
    <row r="19" spans="1:30" s="2" customFormat="1" ht="18.75" customHeight="1">
      <c r="A19" s="18" t="s">
        <v>38</v>
      </c>
      <c r="B19" s="8">
        <f t="shared" si="2"/>
        <v>617</v>
      </c>
      <c r="C19" s="8">
        <v>8</v>
      </c>
      <c r="D19" s="8">
        <v>6</v>
      </c>
      <c r="E19" s="8">
        <v>4</v>
      </c>
      <c r="F19" s="8">
        <v>5</v>
      </c>
      <c r="G19" s="8">
        <v>7</v>
      </c>
      <c r="H19" s="8">
        <v>8</v>
      </c>
      <c r="I19" s="8">
        <v>396</v>
      </c>
      <c r="J19" s="8">
        <v>135</v>
      </c>
      <c r="K19" s="8">
        <v>27</v>
      </c>
      <c r="L19" s="8">
        <v>11</v>
      </c>
      <c r="M19" s="8">
        <v>7</v>
      </c>
      <c r="N19" s="8">
        <v>3</v>
      </c>
      <c r="O19" s="8">
        <v>65</v>
      </c>
      <c r="P19" s="8">
        <v>513</v>
      </c>
      <c r="Q19" s="8">
        <v>9</v>
      </c>
      <c r="R19" s="8">
        <v>30</v>
      </c>
      <c r="S19" s="12">
        <f t="shared" si="4"/>
        <v>254.6805</v>
      </c>
      <c r="T19" s="12">
        <v>195.138</v>
      </c>
      <c r="U19" s="12">
        <v>59.5425</v>
      </c>
      <c r="V19" s="12"/>
      <c r="W19" s="12">
        <f t="shared" si="6"/>
        <v>63.6995</v>
      </c>
      <c r="X19" s="11">
        <v>48.782</v>
      </c>
      <c r="Y19" s="11">
        <v>14.9175</v>
      </c>
      <c r="Z19" s="14">
        <f t="shared" si="5"/>
        <v>1032.4068071312804</v>
      </c>
      <c r="AA19" s="1">
        <v>190.981</v>
      </c>
      <c r="AB19" s="1">
        <f t="shared" si="3"/>
        <v>254.6805</v>
      </c>
      <c r="AC19" s="18" t="s">
        <v>38</v>
      </c>
      <c r="AD19" s="40">
        <f t="shared" si="1"/>
        <v>0.12690355329949238</v>
      </c>
    </row>
    <row r="20" spans="1:30" ht="18.75" customHeight="1">
      <c r="A20" s="18" t="s">
        <v>39</v>
      </c>
      <c r="B20" s="8">
        <f t="shared" si="2"/>
        <v>620</v>
      </c>
      <c r="C20" s="8">
        <v>2</v>
      </c>
      <c r="D20" s="8"/>
      <c r="E20" s="8"/>
      <c r="F20" s="8"/>
      <c r="G20" s="8"/>
      <c r="H20" s="8">
        <v>95</v>
      </c>
      <c r="I20" s="8">
        <v>421</v>
      </c>
      <c r="J20" s="8">
        <v>67</v>
      </c>
      <c r="K20" s="8">
        <v>28</v>
      </c>
      <c r="L20" s="8">
        <v>7</v>
      </c>
      <c r="M20" s="8"/>
      <c r="N20" s="8"/>
      <c r="O20" s="8"/>
      <c r="P20" s="8"/>
      <c r="Q20" s="8"/>
      <c r="R20" s="8"/>
      <c r="S20" s="12">
        <f t="shared" si="4"/>
        <v>257.1828</v>
      </c>
      <c r="T20" s="12">
        <v>190.423</v>
      </c>
      <c r="U20" s="12">
        <v>66.7598</v>
      </c>
      <c r="V20" s="12"/>
      <c r="W20" s="12">
        <f t="shared" si="6"/>
        <v>63.0931</v>
      </c>
      <c r="X20" s="12">
        <v>46.79</v>
      </c>
      <c r="Y20" s="11">
        <v>16.3031</v>
      </c>
      <c r="Z20" s="14">
        <f t="shared" si="5"/>
        <v>1017.6306451612903</v>
      </c>
      <c r="AA20" s="1">
        <v>205.8</v>
      </c>
      <c r="AB20" s="1">
        <f t="shared" si="3"/>
        <v>268.8931</v>
      </c>
      <c r="AC20" s="18" t="s">
        <v>39</v>
      </c>
      <c r="AD20" s="40">
        <f t="shared" si="1"/>
        <v>0.5</v>
      </c>
    </row>
    <row r="21" spans="1:30" ht="18.75" customHeight="1">
      <c r="A21" s="18" t="s">
        <v>40</v>
      </c>
      <c r="B21" s="8">
        <f t="shared" si="2"/>
        <v>626</v>
      </c>
      <c r="C21" s="8">
        <v>7</v>
      </c>
      <c r="D21" s="8">
        <v>5</v>
      </c>
      <c r="E21" s="8">
        <v>0</v>
      </c>
      <c r="F21" s="8">
        <v>0</v>
      </c>
      <c r="G21" s="8">
        <v>0</v>
      </c>
      <c r="H21" s="8">
        <v>0</v>
      </c>
      <c r="I21" s="8">
        <v>499</v>
      </c>
      <c r="J21" s="8">
        <v>66</v>
      </c>
      <c r="K21" s="8">
        <v>28</v>
      </c>
      <c r="L21" s="8">
        <v>3</v>
      </c>
      <c r="M21" s="8">
        <v>1</v>
      </c>
      <c r="N21" s="8">
        <v>17</v>
      </c>
      <c r="O21" s="8">
        <v>46</v>
      </c>
      <c r="P21" s="8">
        <v>389</v>
      </c>
      <c r="Q21" s="8">
        <v>11</v>
      </c>
      <c r="R21" s="8">
        <v>241</v>
      </c>
      <c r="S21" s="16">
        <f t="shared" si="4"/>
        <v>230.8689</v>
      </c>
      <c r="T21" s="16">
        <v>182.895</v>
      </c>
      <c r="U21" s="16">
        <v>47.9739</v>
      </c>
      <c r="V21" s="12"/>
      <c r="W21" s="12">
        <f t="shared" si="6"/>
        <v>58.7481</v>
      </c>
      <c r="X21" s="11">
        <v>46.058</v>
      </c>
      <c r="Y21" s="11">
        <v>12.6901</v>
      </c>
      <c r="Z21" s="14">
        <f t="shared" si="5"/>
        <v>938.4680511182108</v>
      </c>
      <c r="AA21" s="1">
        <v>172.12079999999997</v>
      </c>
      <c r="AB21" s="1">
        <f t="shared" si="3"/>
        <v>230.86889999999997</v>
      </c>
      <c r="AC21" s="18" t="s">
        <v>40</v>
      </c>
      <c r="AD21" s="40">
        <f t="shared" si="1"/>
        <v>0.15384615384615385</v>
      </c>
    </row>
    <row r="22" spans="1:30" ht="18.75" customHeight="1">
      <c r="A22" s="18" t="s">
        <v>41</v>
      </c>
      <c r="B22" s="8">
        <f t="shared" si="2"/>
        <v>46</v>
      </c>
      <c r="C22" s="8"/>
      <c r="D22" s="8"/>
      <c r="E22" s="8"/>
      <c r="F22" s="8"/>
      <c r="G22" s="8"/>
      <c r="H22" s="8"/>
      <c r="I22" s="8">
        <v>24</v>
      </c>
      <c r="J22" s="8">
        <v>15</v>
      </c>
      <c r="K22" s="8">
        <v>4</v>
      </c>
      <c r="L22" s="8">
        <v>1</v>
      </c>
      <c r="M22" s="8">
        <v>1</v>
      </c>
      <c r="N22" s="8">
        <v>1</v>
      </c>
      <c r="O22" s="8">
        <v>7</v>
      </c>
      <c r="P22" s="8">
        <v>31</v>
      </c>
      <c r="Q22" s="8"/>
      <c r="R22" s="8">
        <v>24</v>
      </c>
      <c r="S22" s="12">
        <f t="shared" si="4"/>
        <v>20.5038</v>
      </c>
      <c r="T22" s="12">
        <v>15.2868</v>
      </c>
      <c r="U22" s="12">
        <v>5.217</v>
      </c>
      <c r="V22" s="12"/>
      <c r="W22" s="12">
        <f t="shared" si="6"/>
        <v>5.1462</v>
      </c>
      <c r="X22" s="11">
        <v>3.8217</v>
      </c>
      <c r="Y22" s="11">
        <v>1.3245</v>
      </c>
      <c r="Z22" s="14">
        <f t="shared" si="5"/>
        <v>1118.7391304347827</v>
      </c>
      <c r="AA22" s="1">
        <v>15.3576</v>
      </c>
      <c r="AB22" s="1">
        <f t="shared" si="3"/>
        <v>20.5038</v>
      </c>
      <c r="AC22" s="18" t="s">
        <v>41</v>
      </c>
      <c r="AD22" s="40">
        <f t="shared" si="1"/>
        <v>0.09523809523809523</v>
      </c>
    </row>
    <row r="23" spans="1:26" ht="34.5" customHeight="1">
      <c r="A23" s="33" t="s">
        <v>42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ht="32.25" customHeight="1"/>
  </sheetData>
  <sheetProtection/>
  <mergeCells count="33">
    <mergeCell ref="X6:X7"/>
    <mergeCell ref="Y6:Y7"/>
    <mergeCell ref="T6:T7"/>
    <mergeCell ref="U6:U7"/>
    <mergeCell ref="V6:V7"/>
    <mergeCell ref="W6:W7"/>
    <mergeCell ref="I6:K6"/>
    <mergeCell ref="L6:N6"/>
    <mergeCell ref="A23:Z23"/>
    <mergeCell ref="A4:A8"/>
    <mergeCell ref="B5:B7"/>
    <mergeCell ref="O6:O7"/>
    <mergeCell ref="P6:P7"/>
    <mergeCell ref="Q6:Q7"/>
    <mergeCell ref="R6:R7"/>
    <mergeCell ref="S6:S7"/>
    <mergeCell ref="B4:R4"/>
    <mergeCell ref="S4:Z4"/>
    <mergeCell ref="C5:H5"/>
    <mergeCell ref="I5:N5"/>
    <mergeCell ref="O5:R5"/>
    <mergeCell ref="S5:V5"/>
    <mergeCell ref="W5:Y5"/>
    <mergeCell ref="Z5:Z7"/>
    <mergeCell ref="C6:E6"/>
    <mergeCell ref="F6:H6"/>
    <mergeCell ref="A1:Z1"/>
    <mergeCell ref="A2:Z2"/>
    <mergeCell ref="A3:C3"/>
    <mergeCell ref="E3:H3"/>
    <mergeCell ref="J3:M3"/>
    <mergeCell ref="O3:S3"/>
    <mergeCell ref="W3:Z3"/>
  </mergeCells>
  <printOptions horizontalCentered="1" verticalCentered="1"/>
  <pageMargins left="0.39" right="0.39" top="0.79" bottom="0.79" header="0.51" footer="0.51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2019-05-14T03:08:28Z</cp:lastPrinted>
  <dcterms:created xsi:type="dcterms:W3CDTF">2009-06-03T00:23:15Z</dcterms:created>
  <dcterms:modified xsi:type="dcterms:W3CDTF">2019-06-03T07:11:34Z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  <property fmtid="{D5CDD505-2E9C-101B-9397-08002B2CF9AE}" pid="3" name="KSORubyTemplateID">
    <vt:lpwstr>11</vt:lpwstr>
  </property>
</Properties>
</file>