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19128" windowHeight="7248" activeTab="7"/>
  </bookViews>
  <sheets>
    <sheet name="附表一" sheetId="9" r:id="rId1"/>
    <sheet name="收入" sheetId="1" r:id="rId2"/>
    <sheet name="财力" sheetId="5" r:id="rId3"/>
    <sheet name="支出" sheetId="2" r:id="rId4"/>
    <sheet name="基金" sheetId="3" r:id="rId5"/>
    <sheet name="国有资本" sheetId="4" r:id="rId6"/>
    <sheet name="社保" sheetId="6" r:id="rId7"/>
    <sheet name="提前下达" sheetId="7" r:id="rId8"/>
  </sheets>
  <externalReferences>
    <externalReference r:id="rId9"/>
  </externalReferences>
  <definedNames>
    <definedName name="_xlnm.Print_Area" localSheetId="0">附表一!$A$2:$P$37</definedName>
    <definedName name="_xlnm.Print_Titles" localSheetId="4">基金!$4:$4</definedName>
    <definedName name="_xlnm.Print_Titles" localSheetId="7">提前下达!$4:$4</definedName>
    <definedName name="_xlnm.Print_Titles" localSheetId="3">支出!$4:$5</definedName>
  </definedNames>
  <calcPr calcId="124519"/>
</workbook>
</file>

<file path=xl/calcChain.xml><?xml version="1.0" encoding="utf-8"?>
<calcChain xmlns="http://schemas.openxmlformats.org/spreadsheetml/2006/main">
  <c r="D5" i="7"/>
  <c r="D21"/>
  <c r="D22"/>
  <c r="E304" i="2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B36" i="1"/>
  <c r="B35"/>
  <c r="G9" i="9"/>
  <c r="H9" s="1"/>
  <c r="M28"/>
  <c r="O28" s="1"/>
  <c r="P28" s="1"/>
  <c r="O35"/>
  <c r="P35"/>
  <c r="O36"/>
  <c r="P36"/>
  <c r="O30"/>
  <c r="P30"/>
  <c r="O29"/>
  <c r="P29"/>
  <c r="O27"/>
  <c r="P27"/>
  <c r="O26"/>
  <c r="P26"/>
  <c r="O25"/>
  <c r="P25"/>
  <c r="O24"/>
  <c r="P24"/>
  <c r="O23"/>
  <c r="P23"/>
  <c r="O22"/>
  <c r="P22"/>
  <c r="O21"/>
  <c r="P21"/>
  <c r="O20"/>
  <c r="P20"/>
  <c r="O19"/>
  <c r="P19"/>
  <c r="O18"/>
  <c r="P18"/>
  <c r="O17"/>
  <c r="P17"/>
  <c r="O16"/>
  <c r="P16"/>
  <c r="O15"/>
  <c r="P15"/>
  <c r="O14"/>
  <c r="P14"/>
  <c r="O13"/>
  <c r="P13"/>
  <c r="O12"/>
  <c r="P12"/>
  <c r="O11"/>
  <c r="P11"/>
  <c r="O10"/>
  <c r="P10"/>
  <c r="O9"/>
  <c r="P9"/>
  <c r="O8"/>
  <c r="P8"/>
  <c r="O7"/>
  <c r="P7"/>
  <c r="O6"/>
  <c r="P6"/>
  <c r="H14"/>
  <c r="G36"/>
  <c r="H36"/>
  <c r="G33"/>
  <c r="G32"/>
  <c r="H32" s="1"/>
  <c r="G31"/>
  <c r="H31" s="1"/>
  <c r="G28"/>
  <c r="H28" s="1"/>
  <c r="G27"/>
  <c r="G26"/>
  <c r="H26"/>
  <c r="G25"/>
  <c r="H25"/>
  <c r="G24"/>
  <c r="H24"/>
  <c r="G23"/>
  <c r="H23"/>
  <c r="G22"/>
  <c r="H22"/>
  <c r="G21"/>
  <c r="H21"/>
  <c r="G19"/>
  <c r="H19"/>
  <c r="G18"/>
  <c r="H18"/>
  <c r="G17"/>
  <c r="G16"/>
  <c r="H16" s="1"/>
  <c r="G15"/>
  <c r="H15"/>
  <c r="G14"/>
  <c r="G13"/>
  <c r="H13" s="1"/>
  <c r="G12"/>
  <c r="H12" s="1"/>
  <c r="G11"/>
  <c r="H11" s="1"/>
  <c r="G10"/>
  <c r="H10" s="1"/>
  <c r="G8"/>
  <c r="H8" s="1"/>
  <c r="G7"/>
  <c r="H7" s="1"/>
  <c r="F30"/>
  <c r="F20"/>
  <c r="G20" s="1"/>
  <c r="H20" s="1"/>
  <c r="F6"/>
  <c r="E34"/>
  <c r="E30"/>
  <c r="G30" s="1"/>
  <c r="H30" s="1"/>
  <c r="E20"/>
  <c r="E13" i="6"/>
  <c r="B13"/>
  <c r="B11" i="5"/>
  <c r="E11"/>
  <c r="F29" i="9"/>
  <c r="F35" s="1"/>
  <c r="G34"/>
  <c r="H34" s="1"/>
  <c r="E6"/>
  <c r="G6" s="1"/>
  <c r="H6" s="1"/>
  <c r="F26" i="3"/>
  <c r="C26"/>
  <c r="C36" i="1"/>
  <c r="C35"/>
  <c r="D35" s="1"/>
  <c r="C20"/>
  <c r="D20"/>
  <c r="C6"/>
  <c r="B31"/>
  <c r="B20"/>
  <c r="B6"/>
  <c r="D6" s="1"/>
  <c r="D28"/>
  <c r="B37"/>
  <c r="D37" s="1"/>
  <c r="D25"/>
  <c r="D39"/>
  <c r="D38"/>
  <c r="D32"/>
  <c r="D26"/>
  <c r="D24"/>
  <c r="D23"/>
  <c r="D22"/>
  <c r="D19"/>
  <c r="D18"/>
  <c r="D17"/>
  <c r="D16"/>
  <c r="D15"/>
  <c r="D14"/>
  <c r="D12"/>
  <c r="D11"/>
  <c r="D10"/>
  <c r="D9"/>
  <c r="E29" i="9"/>
  <c r="E35" s="1"/>
  <c r="G35" s="1"/>
  <c r="H35" s="1"/>
  <c r="C30" i="1"/>
  <c r="B30"/>
  <c r="B41" s="1"/>
  <c r="C31"/>
  <c r="C41" s="1"/>
  <c r="D41" s="1"/>
  <c r="D29"/>
  <c r="D13"/>
  <c r="D21"/>
  <c r="D34"/>
  <c r="G29" i="9"/>
  <c r="H29" s="1"/>
  <c r="D30" i="1"/>
  <c r="D36"/>
  <c r="D31" l="1"/>
</calcChain>
</file>

<file path=xl/comments1.xml><?xml version="1.0" encoding="utf-8"?>
<comments xmlns="http://schemas.openxmlformats.org/spreadsheetml/2006/main">
  <authors>
    <author>hg</author>
  </authors>
  <commentList>
    <comment ref="C8" authorId="0">
      <text>
        <r>
          <rPr>
            <b/>
            <sz val="10"/>
            <color indexed="81"/>
            <rFont val="宋体"/>
            <family val="3"/>
            <charset val="134"/>
          </rPr>
          <t>hg:</t>
        </r>
        <r>
          <rPr>
            <sz val="10"/>
            <color indexed="81"/>
            <rFont val="宋体"/>
            <family val="3"/>
            <charset val="134"/>
          </rPr>
          <t xml:space="preserve">
一二三项合计4亿，土地收入预计4亿，不含计提农田水利及教育资金转列公共预算资金</t>
        </r>
      </text>
    </comment>
  </commentList>
</comments>
</file>

<file path=xl/sharedStrings.xml><?xml version="1.0" encoding="utf-8"?>
<sst xmlns="http://schemas.openxmlformats.org/spreadsheetml/2006/main" count="703" uniqueCount="585">
  <si>
    <t>单位：万元</t>
    <phoneticPr fontId="5" type="noConversion"/>
  </si>
  <si>
    <t>收入项目</t>
    <phoneticPr fontId="3" type="noConversion"/>
  </si>
  <si>
    <t>比增（%）</t>
    <phoneticPr fontId="3" type="noConversion"/>
  </si>
  <si>
    <t xml:space="preserve">        地税部门征收（含耕契税、教育费附加）</t>
    <phoneticPr fontId="3" type="noConversion"/>
  </si>
  <si>
    <t xml:space="preserve">        财政部门（不含耕契税、教育费附加）</t>
    <phoneticPr fontId="3" type="noConversion"/>
  </si>
  <si>
    <t>GDP</t>
  </si>
  <si>
    <t>2017年财政收入预算表</t>
    <phoneticPr fontId="5" type="noConversion"/>
  </si>
  <si>
    <t>2016年预计完成数</t>
    <phoneticPr fontId="3" type="noConversion"/>
  </si>
  <si>
    <t>2017年预算数</t>
    <phoneticPr fontId="3" type="noConversion"/>
  </si>
  <si>
    <t>一、税收收入</t>
  </si>
  <si>
    <t>1.增值税</t>
  </si>
  <si>
    <t>2.营业税</t>
  </si>
  <si>
    <t>3.企业所得税</t>
  </si>
  <si>
    <t>4.个人所得税</t>
  </si>
  <si>
    <t>5.资源税</t>
  </si>
  <si>
    <t>6.城市维护建设税</t>
  </si>
  <si>
    <t>7.房产税</t>
  </si>
  <si>
    <t>8.印花税</t>
  </si>
  <si>
    <t>9.城镇土地使用税</t>
  </si>
  <si>
    <t>10.土地增值税</t>
  </si>
  <si>
    <t>11.车船税</t>
  </si>
  <si>
    <t>12.耕地占用税</t>
  </si>
  <si>
    <t>13.契税</t>
  </si>
  <si>
    <t>二、非税收入</t>
  </si>
  <si>
    <t>1.专项收入</t>
  </si>
  <si>
    <t>其中：教育费附加收入</t>
  </si>
  <si>
    <t>2.行政事业性收费收入</t>
  </si>
  <si>
    <t>3.罚没收入</t>
  </si>
  <si>
    <t>4.国有资本经营收入</t>
  </si>
  <si>
    <t>5.国有资源（资产）有偿使用收入</t>
  </si>
  <si>
    <t>6.捐赠收入</t>
  </si>
  <si>
    <t>7.政府住房基金收入</t>
  </si>
  <si>
    <t>8.其他收入</t>
  </si>
  <si>
    <t>一般公共预算收入合计</t>
    <phoneticPr fontId="3" type="noConversion"/>
  </si>
  <si>
    <t>三、上划中央收入</t>
    <phoneticPr fontId="3" type="noConversion"/>
  </si>
  <si>
    <t>增值税</t>
    <phoneticPr fontId="3" type="noConversion"/>
  </si>
  <si>
    <t>上划中央营业税</t>
    <phoneticPr fontId="3" type="noConversion"/>
  </si>
  <si>
    <t>消费税100%</t>
    <phoneticPr fontId="3" type="noConversion"/>
  </si>
  <si>
    <t>企业所得税60%</t>
    <phoneticPr fontId="3" type="noConversion"/>
  </si>
  <si>
    <t>个人所得税60%</t>
    <phoneticPr fontId="3" type="noConversion"/>
  </si>
  <si>
    <t>一般公共预算总收入合计</t>
    <phoneticPr fontId="3" type="noConversion"/>
  </si>
  <si>
    <t xml:space="preserve">    一般公共预算总收入合计</t>
    <phoneticPr fontId="3" type="noConversion"/>
  </si>
  <si>
    <t>2017年一般公共财政预算支出预算表</t>
  </si>
  <si>
    <t>科目编码</t>
  </si>
  <si>
    <t>科目名称</t>
  </si>
  <si>
    <t>预算数</t>
  </si>
  <si>
    <t>基本支出</t>
  </si>
  <si>
    <t>项目支出</t>
  </si>
  <si>
    <t>合计</t>
  </si>
  <si>
    <t>一般公共服务支出</t>
  </si>
  <si>
    <t xml:space="preserve">  人大事务</t>
  </si>
  <si>
    <t xml:space="preserve">    行政运行（人大事务）</t>
  </si>
  <si>
    <t xml:space="preserve">    人大会议</t>
  </si>
  <si>
    <t xml:space="preserve">    事业运行（人大事务）</t>
  </si>
  <si>
    <t xml:space="preserve">    其他人大事务支出</t>
  </si>
  <si>
    <t xml:space="preserve">  政协事务</t>
  </si>
  <si>
    <t xml:space="preserve">    行政运行（政协事务）</t>
  </si>
  <si>
    <t xml:space="preserve">    政协会议</t>
  </si>
  <si>
    <t xml:space="preserve">    事业运行（政协事务）</t>
  </si>
  <si>
    <t xml:space="preserve">    其他政协事务支出</t>
  </si>
  <si>
    <t xml:space="preserve">  政府办公厅（室）及相关机构事务</t>
  </si>
  <si>
    <t xml:space="preserve">    行政运行（政府办公厅（室）及相关机构事务）</t>
  </si>
  <si>
    <t xml:space="preserve">    信访事务</t>
  </si>
  <si>
    <t xml:space="preserve">    事业运行（政府办公厅（室）及相关机构事务）</t>
  </si>
  <si>
    <t xml:space="preserve">    其他政府办公厅（室）及相关机构事务支出</t>
  </si>
  <si>
    <t xml:space="preserve">  发展与改革事务</t>
  </si>
  <si>
    <t xml:space="preserve">    行政运行（发展与改革事务）</t>
  </si>
  <si>
    <t xml:space="preserve">    事业运行（发展与改革事务）</t>
  </si>
  <si>
    <t xml:space="preserve">    其他发展与改革事务支出</t>
  </si>
  <si>
    <t xml:space="preserve">  统计信息事务</t>
  </si>
  <si>
    <t xml:space="preserve">    行政运行（统计信息事务）</t>
  </si>
  <si>
    <t xml:space="preserve">    专项普查活动</t>
  </si>
  <si>
    <t xml:space="preserve">    统计抽样调查</t>
  </si>
  <si>
    <t xml:space="preserve">    事业运行（统计信息事务）</t>
  </si>
  <si>
    <t xml:space="preserve">  财政事务</t>
  </si>
  <si>
    <t xml:space="preserve">    行政运行（财政事务）</t>
  </si>
  <si>
    <t xml:space="preserve">    事业运行（财政事务）</t>
  </si>
  <si>
    <t xml:space="preserve">    其他财政事务支出</t>
  </si>
  <si>
    <t xml:space="preserve">  税收事务</t>
  </si>
  <si>
    <t xml:space="preserve">    其他税收事务支出</t>
  </si>
  <si>
    <t xml:space="preserve">  审计事务</t>
  </si>
  <si>
    <t xml:space="preserve">    行政运行（审计事务）</t>
  </si>
  <si>
    <t xml:space="preserve">    事业运行（审计事务）</t>
  </si>
  <si>
    <t xml:space="preserve">    其他审计事务支出</t>
  </si>
  <si>
    <t xml:space="preserve">  人力资源事务</t>
  </si>
  <si>
    <t xml:space="preserve">    行政运行（人力资源事务）</t>
  </si>
  <si>
    <t xml:space="preserve">    军队转业干部安置</t>
  </si>
  <si>
    <t xml:space="preserve">    事业运行（人力资源事务）</t>
  </si>
  <si>
    <t xml:space="preserve">    其他人力资源事务支出</t>
  </si>
  <si>
    <t xml:space="preserve">  纪检监察事务</t>
  </si>
  <si>
    <t xml:space="preserve">    行政运行（纪检监察事务）</t>
  </si>
  <si>
    <t xml:space="preserve">    事业运行（纪检监察事务）</t>
  </si>
  <si>
    <t xml:space="preserve">    其他纪检监察事务支出</t>
  </si>
  <si>
    <t xml:space="preserve">  商贸事务</t>
  </si>
  <si>
    <t xml:space="preserve">    行政运行（商贸事务）</t>
  </si>
  <si>
    <t xml:space="preserve">    事业运行（商贸事务）</t>
  </si>
  <si>
    <t xml:space="preserve">    其他商贸事务支出</t>
  </si>
  <si>
    <t xml:space="preserve">  工商行政管理事务</t>
  </si>
  <si>
    <t xml:space="preserve">    消费者权益保护</t>
  </si>
  <si>
    <t xml:space="preserve">  民族事务</t>
  </si>
  <si>
    <t xml:space="preserve">    行政运行（民族事务）</t>
  </si>
  <si>
    <t xml:space="preserve">    其他民族事务支出</t>
  </si>
  <si>
    <t xml:space="preserve">  港澳台侨事务</t>
  </si>
  <si>
    <t xml:space="preserve">    行政运行（港澳台侨事务）</t>
  </si>
  <si>
    <t xml:space="preserve">    华侨事务</t>
  </si>
  <si>
    <t xml:space="preserve">    事业运行（港澳台侨事务）</t>
  </si>
  <si>
    <t xml:space="preserve">    其他港澳台侨事务支出</t>
  </si>
  <si>
    <t xml:space="preserve">  档案事务</t>
  </si>
  <si>
    <t xml:space="preserve">    行政运行（档案事务）</t>
  </si>
  <si>
    <t xml:space="preserve">    一般行政管理事务（档案事务）</t>
  </si>
  <si>
    <t xml:space="preserve">    其他档案事务支出</t>
  </si>
  <si>
    <t xml:space="preserve">  民主党派及工商联事务</t>
  </si>
  <si>
    <t xml:space="preserve">    行政运行（民主党派及工商联事务）</t>
  </si>
  <si>
    <t xml:space="preserve">    其他民主党派及工商联事务支出</t>
  </si>
  <si>
    <t xml:space="preserve">  群众团体事务</t>
  </si>
  <si>
    <t xml:space="preserve">    行政运行（群众团体事务）</t>
  </si>
  <si>
    <t xml:space="preserve">    事业运行（群众团体事务）</t>
  </si>
  <si>
    <t xml:space="preserve">    其他群众团体事务支出</t>
  </si>
  <si>
    <t xml:space="preserve">  党委办公厅（室）及相关机构事务</t>
  </si>
  <si>
    <t xml:space="preserve">    行政运行（党委办公厅（室）及相关机构事务）</t>
  </si>
  <si>
    <t xml:space="preserve">    事业运行（党委办公厅（室）及相关机构事务）</t>
  </si>
  <si>
    <t xml:space="preserve">    其他党委办公厅（室）及相关机构事务支出</t>
  </si>
  <si>
    <t xml:space="preserve">  组织事务</t>
  </si>
  <si>
    <t xml:space="preserve">    行政运行（组织事务）</t>
  </si>
  <si>
    <t xml:space="preserve">    其他组织事务支出</t>
  </si>
  <si>
    <t xml:space="preserve">  宣传事务</t>
  </si>
  <si>
    <t xml:space="preserve">    行政运行（宣传事务）</t>
  </si>
  <si>
    <t xml:space="preserve">    事业运行（宣传事务）</t>
  </si>
  <si>
    <t xml:space="preserve">    其他宣传事务支出</t>
  </si>
  <si>
    <t xml:space="preserve">  统战事务</t>
  </si>
  <si>
    <t xml:space="preserve">    行政运行（统战事务）</t>
  </si>
  <si>
    <t xml:space="preserve">    其他统战事务支出</t>
  </si>
  <si>
    <t xml:space="preserve">  其他共产党事务支出</t>
  </si>
  <si>
    <t xml:space="preserve">    行政运行（其他共产党事务支出）</t>
  </si>
  <si>
    <t xml:space="preserve">    事业运行（其他共产党事务支出）</t>
  </si>
  <si>
    <t xml:space="preserve">    其他共产党事务支出（其他共产党事务支出）</t>
  </si>
  <si>
    <t xml:space="preserve">  其他一般公共服务支出</t>
  </si>
  <si>
    <t xml:space="preserve">    其他一般公共服务支出</t>
  </si>
  <si>
    <t>国防支出</t>
  </si>
  <si>
    <t xml:space="preserve">  国防动员</t>
  </si>
  <si>
    <t xml:space="preserve">    民兵</t>
  </si>
  <si>
    <t>公共安全支出</t>
  </si>
  <si>
    <t xml:space="preserve">  武装警察</t>
  </si>
  <si>
    <t xml:space="preserve">    内卫</t>
  </si>
  <si>
    <t xml:space="preserve">    消防</t>
  </si>
  <si>
    <t xml:space="preserve">  公安</t>
  </si>
  <si>
    <t xml:space="preserve">    治安管理</t>
  </si>
  <si>
    <t xml:space="preserve">    道路交通管理</t>
  </si>
  <si>
    <t xml:space="preserve">    其他公安支出</t>
  </si>
  <si>
    <t xml:space="preserve">  国家安全</t>
  </si>
  <si>
    <t xml:space="preserve">    安全业务</t>
  </si>
  <si>
    <t xml:space="preserve">  司法</t>
  </si>
  <si>
    <t xml:space="preserve">    行政运行（司法）</t>
  </si>
  <si>
    <t xml:space="preserve">    基层司法业务</t>
  </si>
  <si>
    <t xml:space="preserve">    普法宣传</t>
  </si>
  <si>
    <t xml:space="preserve">    法律援助</t>
  </si>
  <si>
    <t xml:space="preserve">    事业运行（司法）</t>
  </si>
  <si>
    <t xml:space="preserve">    其他司法支出</t>
  </si>
  <si>
    <t xml:space="preserve">  其他公共安全支出</t>
  </si>
  <si>
    <t xml:space="preserve">    其他公共安全支出</t>
  </si>
  <si>
    <t>教育支出</t>
  </si>
  <si>
    <t xml:space="preserve">  教育管理事务</t>
  </si>
  <si>
    <t xml:space="preserve">    行政运行（教育管理事务）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</si>
  <si>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</si>
  <si>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</si>
  <si>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</si>
  <si>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</si>
  <si>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</si>
  <si>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</si>
  <si>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</si>
  <si>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</si>
  <si>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中专教育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</si>
  <si>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</si>
  <si>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</si>
  <si>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</si>
  <si>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</si>
  <si>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其他教育费附加安排的支出</t>
  </si>
  <si>
    <t xml:space="preserve">  其他教育支出</t>
  </si>
  <si>
    <t xml:space="preserve">    其他教育支出</t>
  </si>
  <si>
    <t>科学技术支出</t>
  </si>
  <si>
    <t xml:space="preserve">  科学技术管理事务</t>
  </si>
  <si>
    <t xml:space="preserve">    行政运行（科学技术管理事务）</t>
  </si>
  <si>
    <t xml:space="preserve">    其他科学技术管理事务支出</t>
  </si>
  <si>
    <t xml:space="preserve">  技术研究与开发</t>
  </si>
  <si>
    <t xml:space="preserve">    产业技术研究与开发</t>
  </si>
  <si>
    <t xml:space="preserve">    其他技术研究与开发支出</t>
  </si>
  <si>
    <t xml:space="preserve">  科学技术普及</t>
  </si>
  <si>
    <t xml:space="preserve">    机构运行（科学技术普及）</t>
  </si>
  <si>
    <t xml:space="preserve">    科普活动</t>
  </si>
  <si>
    <t xml:space="preserve">  其他科学技术支出</t>
  </si>
  <si>
    <t xml:space="preserve">    其他科学技术支出</t>
  </si>
  <si>
    <t>文化体育与传媒支出</t>
  </si>
  <si>
    <t xml:space="preserve">  文化</t>
  </si>
  <si>
    <t xml:space="preserve">    行政运行（文化）</t>
  </si>
  <si>
    <t xml:space="preserve">    其他文化支出</t>
  </si>
  <si>
    <t xml:space="preserve">  文物</t>
  </si>
  <si>
    <t xml:space="preserve">    其他文物支出</t>
  </si>
  <si>
    <t>社会保障和就业支出</t>
  </si>
  <si>
    <t xml:space="preserve">  人力资源和社会保障管理事务</t>
  </si>
  <si>
    <t xml:space="preserve">    行政运行（人力资源和社会保障管理事务）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</si>
  <si>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</si>
  <si>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</si>
  <si>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</si>
  <si>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</si>
  <si>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</si>
  <si>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</si>
  <si>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行政运行（民政管理事务）</t>
  </si>
  <si>
    <t xml:space="preserve">    拥军优属</t>
  </si>
  <si>
    <t xml:space="preserve">    老龄事务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</si>
  <si>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</si>
  <si>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</si>
  <si>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</si>
  <si>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</si>
  <si>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</si>
  <si>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</si>
  <si>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机关事业单位基本养老保险缴费支出</t>
  </si>
  <si>
    <t xml:space="preserve">    其他行政事业单位离退休支出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</si>
  <si>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</si>
  <si>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</si>
  <si>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</si>
  <si>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</si>
  <si>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</si>
  <si>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退役安置</t>
  </si>
  <si>
    <t xml:space="preserve">    退役士兵安置</t>
  </si>
  <si>
    <t xml:space="preserve">  社会福利</t>
  </si>
  <si>
    <t xml:space="preserve">    社会福利事业单位</t>
  </si>
  <si>
    <t xml:space="preserve">  残疾人事业</t>
  </si>
  <si>
    <t xml:space="preserve">    行政运行（残疾人事业）</t>
  </si>
  <si>
    <t xml:space="preserve">    残疾人生活和护理补贴</t>
  </si>
  <si>
    <t xml:space="preserve">    其他残疾人事业支出</t>
  </si>
  <si>
    <t xml:space="preserve">  红十字事业</t>
  </si>
  <si>
    <t xml:space="preserve">    行政运行（红十字事业）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</si>
  <si>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</si>
  <si>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</si>
  <si>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</si>
  <si>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特困人员救助供养</t>
  </si>
  <si>
    <t xml:space="preserve">    农村特困人员救助供养支出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</si>
  <si>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</si>
  <si>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</si>
  <si>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</si>
  <si>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</si>
  <si>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财政对城乡居民基本养老保险基金的补助</t>
  </si>
  <si>
    <t xml:space="preserve">  其他社会保障和就业支出</t>
  </si>
  <si>
    <t xml:space="preserve">    其他社会保障和就业支出</t>
  </si>
  <si>
    <t>医疗卫生与计划生育支出</t>
  </si>
  <si>
    <t xml:space="preserve">  医疗卫生与计划生育管理事务</t>
  </si>
  <si>
    <t xml:space="preserve">    行政运行（医疗卫生管理事务）</t>
  </si>
  <si>
    <t xml:space="preserve">    其他医疗卫生与计划生育管理事务支出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</si>
  <si>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</si>
  <si>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</si>
  <si>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</si>
  <si>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</si>
  <si>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</si>
  <si>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</si>
  <si>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</si>
  <si>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</si>
  <si>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</si>
  <si>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</si>
  <si>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</si>
  <si>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</si>
  <si>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</si>
  <si>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中医（民族医）药专项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</si>
  <si>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</si>
  <si>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</si>
  <si>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</si>
  <si>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</si>
  <si>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</si>
  <si>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食品安全事务</t>
  </si>
  <si>
    <t xml:space="preserve">  行政事业单位医疗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</si>
  <si>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</si>
  <si>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</si>
  <si>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</si>
  <si>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财政对新型农村合作医疗基金的补助</t>
  </si>
  <si>
    <t xml:space="preserve">  医疗救助</t>
  </si>
  <si>
    <t xml:space="preserve">    城乡医疗救助</t>
  </si>
  <si>
    <t xml:space="preserve">  优抚对象医疗</t>
  </si>
  <si>
    <t xml:space="preserve">    优抚对象医疗补助</t>
  </si>
  <si>
    <t xml:space="preserve">  其他医疗卫生与计划生育支出</t>
  </si>
  <si>
    <t xml:space="preserve">    其他医疗卫生与计划生育支出</t>
  </si>
  <si>
    <t>节能环保支出</t>
  </si>
  <si>
    <t xml:space="preserve">  环境保护管理事务</t>
  </si>
  <si>
    <t xml:space="preserve">    行政运行（环境保护管理事务）</t>
  </si>
  <si>
    <t xml:space="preserve">    其他环境保护管理事务支出</t>
  </si>
  <si>
    <t xml:space="preserve">  污染防治</t>
  </si>
  <si>
    <t xml:space="preserve">    排污费安排的支出</t>
  </si>
  <si>
    <t xml:space="preserve">  其他节能环保支出</t>
  </si>
  <si>
    <t xml:space="preserve">    其他节能环保支出</t>
  </si>
  <si>
    <t>城乡社区支出</t>
  </si>
  <si>
    <t xml:space="preserve">  城乡社区管理事务</t>
  </si>
  <si>
    <t xml:space="preserve">    行政运行（城乡社区管理事务）</t>
  </si>
  <si>
    <t xml:space="preserve">    城管执法</t>
  </si>
  <si>
    <t xml:space="preserve">    工程建设标准规范编制与监管</t>
  </si>
  <si>
    <t xml:space="preserve">    工程建设管理</t>
  </si>
  <si>
    <t xml:space="preserve">    其他城乡社区管理事务支出</t>
  </si>
  <si>
    <t xml:space="preserve">  城乡社区环境卫生</t>
  </si>
  <si>
    <t xml:space="preserve">    城乡社区环境卫生</t>
  </si>
  <si>
    <t xml:space="preserve">  其他城乡社区支出</t>
  </si>
  <si>
    <t xml:space="preserve">    其他城乡社区支出</t>
  </si>
  <si>
    <t>农林水支出</t>
  </si>
  <si>
    <t xml:space="preserve">  农业</t>
  </si>
  <si>
    <t xml:space="preserve">    行政运行（农业）</t>
  </si>
  <si>
    <t xml:space="preserve">    事业运行（农业）</t>
  </si>
  <si>
    <t xml:space="preserve">  林业</t>
  </si>
  <si>
    <t xml:space="preserve">    行政运行（林业）</t>
  </si>
  <si>
    <t xml:space="preserve">    林业事业机构</t>
  </si>
  <si>
    <t xml:space="preserve">  水利</t>
  </si>
  <si>
    <t xml:space="preserve">    其他水利支出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</si>
  <si>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</si>
  <si>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</si>
  <si>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</si>
  <si>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其他农林水支出</t>
  </si>
  <si>
    <t xml:space="preserve">    其他农林水支出</t>
  </si>
  <si>
    <t>交通运输支出</t>
  </si>
  <si>
    <t xml:space="preserve">  公路水路运输</t>
  </si>
  <si>
    <t xml:space="preserve">    其他公路水路运输支出</t>
  </si>
  <si>
    <t>资源勘探信息等支出</t>
  </si>
  <si>
    <t xml:space="preserve">  安全生产监管</t>
  </si>
  <si>
    <t xml:space="preserve">    行政运行（安全生产监管）</t>
  </si>
  <si>
    <t xml:space="preserve">    应急救援支出</t>
  </si>
  <si>
    <t xml:space="preserve">    其他安全生产监管支出</t>
  </si>
  <si>
    <t xml:space="preserve">  支持中小企业发展和管理支出</t>
  </si>
  <si>
    <t xml:space="preserve">    其他支持中小企业发展和管理支出</t>
  </si>
  <si>
    <t>商业服务业等支出</t>
  </si>
  <si>
    <t xml:space="preserve">  商业流通事务</t>
  </si>
  <si>
    <t xml:space="preserve">    其他商业流通事务支出</t>
  </si>
  <si>
    <t>国土海洋气象等支出</t>
  </si>
  <si>
    <t xml:space="preserve">  国土资源事务</t>
  </si>
  <si>
    <t xml:space="preserve">    行政运行（国土资源事务）</t>
  </si>
  <si>
    <t xml:space="preserve">    事业运行（国土资源事务）</t>
  </si>
  <si>
    <t xml:space="preserve">  地震事务</t>
  </si>
  <si>
    <t xml:space="preserve">    行政运行（地震事务）</t>
  </si>
  <si>
    <t xml:space="preserve">    地震应急救援</t>
  </si>
  <si>
    <t>粮油物资储备支出</t>
  </si>
  <si>
    <t xml:space="preserve">  粮油事务</t>
  </si>
  <si>
    <t xml:space="preserve">    粮食风险基金</t>
  </si>
  <si>
    <t xml:space="preserve">    其他粮油事务支出</t>
  </si>
  <si>
    <t>预备费</t>
  </si>
  <si>
    <t xml:space="preserve">  预备费</t>
  </si>
  <si>
    <t xml:space="preserve">    预备费</t>
  </si>
  <si>
    <t>其他支出</t>
  </si>
  <si>
    <t xml:space="preserve">  其他支出</t>
  </si>
  <si>
    <t xml:space="preserve">    其他支出</t>
  </si>
  <si>
    <t>债务付息支出</t>
  </si>
  <si>
    <t xml:space="preserve">  地方政府一般债务付息支出</t>
  </si>
  <si>
    <t xml:space="preserve">    地方政府一般债券付息支出</t>
  </si>
  <si>
    <t>单位：万元</t>
    <phoneticPr fontId="12" type="noConversion"/>
  </si>
  <si>
    <t>单位：万元</t>
    <phoneticPr fontId="3" type="noConversion"/>
  </si>
  <si>
    <t>新型墙体材料专项基金收入</t>
    <phoneticPr fontId="3" type="noConversion"/>
  </si>
  <si>
    <t>城乡社区支出</t>
    <phoneticPr fontId="3" type="noConversion"/>
  </si>
  <si>
    <t>国有土地收益基金收入</t>
    <phoneticPr fontId="3" type="noConversion"/>
  </si>
  <si>
    <t>国有土地使用权出让收入及对应专项债务收入安排的支出</t>
    <phoneticPr fontId="3" type="noConversion"/>
  </si>
  <si>
    <t>农业土地开发资金收入</t>
    <phoneticPr fontId="3" type="noConversion"/>
  </si>
  <si>
    <t>  征地和拆迁补偿支出</t>
    <phoneticPr fontId="3" type="noConversion"/>
  </si>
  <si>
    <t>征迁补偿、安置房建设、土地收储征迁补偿、项目建设还贷等</t>
    <phoneticPr fontId="3" type="noConversion"/>
  </si>
  <si>
    <t>国有土地使用权出让收入</t>
    <phoneticPr fontId="3" type="noConversion"/>
  </si>
  <si>
    <t>  土地开发支出</t>
    <phoneticPr fontId="3" type="noConversion"/>
  </si>
  <si>
    <t>工业园区开发、土地报批、耕地开发、项目建设还贷等</t>
    <phoneticPr fontId="3" type="noConversion"/>
  </si>
  <si>
    <t>城市基础设施配套费收入</t>
    <phoneticPr fontId="3" type="noConversion"/>
  </si>
  <si>
    <t>  城市建设支出</t>
    <phoneticPr fontId="3" type="noConversion"/>
  </si>
  <si>
    <t>中心城区路灯建设100</t>
    <phoneticPr fontId="3" type="noConversion"/>
  </si>
  <si>
    <t>  农村基础设施建设支出</t>
    <phoneticPr fontId="3" type="noConversion"/>
  </si>
  <si>
    <t>农村环境卫生整治470</t>
    <phoneticPr fontId="3" type="noConversion"/>
  </si>
  <si>
    <t xml:space="preserve">  补助被征地农民支出</t>
    <phoneticPr fontId="3" type="noConversion"/>
  </si>
  <si>
    <t>含农转用报批资金</t>
    <phoneticPr fontId="3" type="noConversion"/>
  </si>
  <si>
    <t>  土地出让业务支出</t>
    <phoneticPr fontId="3" type="noConversion"/>
  </si>
  <si>
    <t>土地勘测、评估、公告、招拍挂代理、调查等费用</t>
    <phoneticPr fontId="3" type="noConversion"/>
  </si>
  <si>
    <t>  棚户区改造支出</t>
    <phoneticPr fontId="3" type="noConversion"/>
  </si>
  <si>
    <t>  其他国有土地使用权出让收入安排的支出</t>
    <phoneticPr fontId="3" type="noConversion"/>
  </si>
  <si>
    <t>国有土地收益基金及对应专项债务收入安排的支出</t>
    <phoneticPr fontId="3" type="noConversion"/>
  </si>
  <si>
    <t>土地收购储备</t>
    <phoneticPr fontId="3" type="noConversion"/>
  </si>
  <si>
    <t>农业土地开发资金及对应专项债务收入安排的支出</t>
    <phoneticPr fontId="3" type="noConversion"/>
  </si>
  <si>
    <t>耕地开发、基本农田建设和保护等</t>
    <phoneticPr fontId="3" type="noConversion"/>
  </si>
  <si>
    <t>城市基础设施配套费及对应专项债务收入安排的支出</t>
    <phoneticPr fontId="3" type="noConversion"/>
  </si>
  <si>
    <t>  城市公共设施</t>
    <phoneticPr fontId="3" type="noConversion"/>
  </si>
  <si>
    <t>市政道路、公用设施建设等</t>
    <phoneticPr fontId="3" type="noConversion"/>
  </si>
  <si>
    <t>资源勘探信息等支出</t>
    <phoneticPr fontId="3" type="noConversion"/>
  </si>
  <si>
    <t>新型墙体材料专项基金及对应专项债务收入安排的支出</t>
    <phoneticPr fontId="3" type="noConversion"/>
  </si>
  <si>
    <t xml:space="preserve">  其他新型墙体材料专项基金支出</t>
    <phoneticPr fontId="3" type="noConversion"/>
  </si>
  <si>
    <t>债务付息支出</t>
    <phoneticPr fontId="3" type="noConversion"/>
  </si>
  <si>
    <t>地方政府专项债务付息支出</t>
    <phoneticPr fontId="3" type="noConversion"/>
  </si>
  <si>
    <t xml:space="preserve">  国有土地使用权出让金债务付息支出</t>
    <phoneticPr fontId="3" type="noConversion"/>
  </si>
  <si>
    <t>收入合计</t>
    <phoneticPr fontId="3" type="noConversion"/>
  </si>
  <si>
    <t>支出合计</t>
    <phoneticPr fontId="3" type="noConversion"/>
  </si>
  <si>
    <t>项目</t>
    <phoneticPr fontId="3" type="noConversion"/>
  </si>
  <si>
    <t>金额</t>
    <phoneticPr fontId="3" type="noConversion"/>
  </si>
  <si>
    <t>说明</t>
    <phoneticPr fontId="3" type="noConversion"/>
  </si>
  <si>
    <t>全年区级公共财政预算收入数</t>
    <phoneticPr fontId="3" type="noConversion"/>
  </si>
  <si>
    <t>可用财力</t>
    <phoneticPr fontId="3" type="noConversion"/>
  </si>
  <si>
    <t>根据现行体制确认补助数</t>
    <phoneticPr fontId="3" type="noConversion"/>
  </si>
  <si>
    <t>地方政府一般债务还本支出</t>
    <phoneticPr fontId="3" type="noConversion"/>
  </si>
  <si>
    <t>上级下达数</t>
    <phoneticPr fontId="3" type="noConversion"/>
  </si>
  <si>
    <t>新体制上解</t>
    <phoneticPr fontId="3" type="noConversion"/>
  </si>
  <si>
    <t>其他上解</t>
    <phoneticPr fontId="3" type="noConversion"/>
  </si>
  <si>
    <t>平衡数</t>
    <phoneticPr fontId="3" type="noConversion"/>
  </si>
  <si>
    <t>2017年一般公共预算财力测算平衡表</t>
    <phoneticPr fontId="3" type="noConversion"/>
  </si>
  <si>
    <t>其中政府性基金结余调入10000万元</t>
    <phoneticPr fontId="3" type="noConversion"/>
  </si>
  <si>
    <t>上级提前下达转移支付预算支出</t>
  </si>
  <si>
    <t>单位：万元</t>
  </si>
  <si>
    <t xml:space="preserve">    一般行政管理事务（群众团体事务）</t>
  </si>
  <si>
    <t xml:space="preserve">    社区矫正</t>
  </si>
  <si>
    <t xml:space="preserve">    科技成果转化与扩散</t>
  </si>
  <si>
    <t xml:space="preserve">    文化创作与保护</t>
  </si>
  <si>
    <t xml:space="preserve">  新闻出版广播影视</t>
  </si>
  <si>
    <t xml:space="preserve">    其他新闻出版广播影视支出</t>
  </si>
  <si>
    <t xml:space="preserve">  其他文化体育与传媒支出</t>
  </si>
  <si>
    <t xml:space="preserve">    宣传文化发展专项支出</t>
  </si>
  <si>
    <t xml:space="preserve">    社会保险业务管理事务</t>
  </si>
  <si>
    <t xml:space="preserve">  就业补助</t>
  </si>
  <si>
    <t xml:space="preserve">    其他就业补助支出</t>
  </si>
  <si>
    <t xml:space="preserve">    儿童福利</t>
  </si>
  <si>
    <t xml:space="preserve">    残疾人就业和扶贫</t>
  </si>
  <si>
    <t xml:space="preserve">  临时救助</t>
  </si>
  <si>
    <t xml:space="preserve">    临时救助支出</t>
  </si>
  <si>
    <t xml:space="preserve">    城市特困人员救助供养支出</t>
  </si>
  <si>
    <t>2017年度社会保险基金收支预算表</t>
    <phoneticPr fontId="12" type="noConversion"/>
  </si>
  <si>
    <t>一、企业职工基本养老保险基金收入</t>
  </si>
  <si>
    <t>一、企业职工基本养老保险基金支出</t>
  </si>
  <si>
    <t>二、失业保险基金收入</t>
  </si>
  <si>
    <t>二、失业保险基金支出</t>
  </si>
  <si>
    <t>三、城镇职工基本医疗保险基金收入</t>
  </si>
  <si>
    <t>三、城镇职工基本医疗保险基金支出</t>
  </si>
  <si>
    <t>四、工伤保险基金收入</t>
  </si>
  <si>
    <t>四、工伤保险基金支出</t>
  </si>
  <si>
    <t>五、生育保险基金收入</t>
  </si>
  <si>
    <t>五、生育保险基金支出</t>
  </si>
  <si>
    <t>2017年政府性基金收支预算表</t>
    <phoneticPr fontId="3" type="noConversion"/>
  </si>
  <si>
    <r>
      <t>2017年洛江区国有资本经营预算表</t>
    </r>
    <r>
      <rPr>
        <b/>
        <sz val="25"/>
        <rFont val="Times New Roman"/>
        <family val="1"/>
      </rPr>
      <t/>
    </r>
    <phoneticPr fontId="12" type="noConversion"/>
  </si>
  <si>
    <t>合计</t>
    <phoneticPr fontId="12" type="noConversion"/>
  </si>
  <si>
    <t>科目编码</t>
    <phoneticPr fontId="3" type="noConversion"/>
  </si>
  <si>
    <t>支出科目</t>
    <phoneticPr fontId="3" type="noConversion"/>
  </si>
  <si>
    <t>备注</t>
    <phoneticPr fontId="3" type="noConversion"/>
  </si>
  <si>
    <t>科目编码</t>
    <phoneticPr fontId="3" type="noConversion"/>
  </si>
  <si>
    <t>收入科目</t>
    <phoneticPr fontId="3" type="noConversion"/>
  </si>
  <si>
    <t>项目名称</t>
  </si>
  <si>
    <t>2017年贫困侨财政救助专项资金</t>
  </si>
  <si>
    <t>2017年省级法律援助转移支付资金</t>
  </si>
  <si>
    <t>2017年社区矫正工作省级补助经费</t>
  </si>
  <si>
    <t>2017年全省广播电视公共服务专项补助资金</t>
  </si>
  <si>
    <t>2017年度农村电影公益放映场次资金</t>
  </si>
  <si>
    <t>提前下达2017年社区居委会运转补助经费</t>
  </si>
  <si>
    <t>下达提高在岗大学生村官工作生活补贴和增加两项保险资金</t>
  </si>
  <si>
    <t>提前下达2017年优抚对象抚恤和生活补助资金</t>
  </si>
  <si>
    <t>提前下达2017年孤儿基本生活保障补助资金</t>
  </si>
  <si>
    <t>2017城乡居民基本养老保险省级补助资金</t>
  </si>
  <si>
    <t>基层医疗卫生机构运转补助（人员经费保障）</t>
  </si>
  <si>
    <t>基层医疗卫生机构运转补助（卫技人员奖励）</t>
  </si>
  <si>
    <t>基本药物制度补助（基层医疗卫生机构）</t>
  </si>
  <si>
    <t>基本药物制度补助（村卫生室）</t>
  </si>
  <si>
    <t>基本公共卫生服务</t>
  </si>
  <si>
    <t>提前下达2017年新型农村合作医疗省级补助预算指标</t>
  </si>
  <si>
    <t>提前下达2017年优抚对象医疗补助</t>
  </si>
  <si>
    <t xml:space="preserve">  扶贫</t>
  </si>
  <si>
    <t>下达2017年少数民族扶贫资金</t>
  </si>
  <si>
    <t xml:space="preserve">    其他扶贫支出</t>
  </si>
  <si>
    <t>1、公共财政预算收入</t>
    <phoneticPr fontId="3" type="noConversion"/>
  </si>
  <si>
    <t>1、公共财政预算支出</t>
    <phoneticPr fontId="3" type="noConversion"/>
  </si>
  <si>
    <t>2、体制补助收入</t>
    <phoneticPr fontId="3" type="noConversion"/>
  </si>
  <si>
    <t>2、债务还本支出</t>
    <phoneticPr fontId="3" type="noConversion"/>
  </si>
  <si>
    <t>3、转移支付收入</t>
    <phoneticPr fontId="3" type="noConversion"/>
  </si>
  <si>
    <t>2、上解支出</t>
    <phoneticPr fontId="3" type="noConversion"/>
  </si>
  <si>
    <t>4、调入预算稳定调节基金</t>
    <phoneticPr fontId="3" type="noConversion"/>
  </si>
  <si>
    <t>增加两院上解2400</t>
    <phoneticPr fontId="3" type="noConversion"/>
  </si>
  <si>
    <t>科目编码</t>
    <phoneticPr fontId="12" type="noConversion"/>
  </si>
  <si>
    <t>收入项目</t>
    <phoneticPr fontId="12" type="noConversion"/>
  </si>
  <si>
    <t>金额</t>
    <phoneticPr fontId="12" type="noConversion"/>
  </si>
  <si>
    <t>科目编码</t>
    <phoneticPr fontId="3" type="noConversion"/>
  </si>
  <si>
    <t>支出项目</t>
    <phoneticPr fontId="12" type="noConversion"/>
  </si>
  <si>
    <t>国有资本经营收入</t>
    <phoneticPr fontId="12" type="noConversion"/>
  </si>
  <si>
    <t>国有资本经营预算支出</t>
    <phoneticPr fontId="12" type="noConversion"/>
  </si>
  <si>
    <t xml:space="preserve">   其他国有资资本经营预算收入</t>
    <phoneticPr fontId="3" type="noConversion"/>
  </si>
  <si>
    <t>其他国有资本经营预算支出</t>
    <phoneticPr fontId="12" type="noConversion"/>
  </si>
  <si>
    <t>备注</t>
    <phoneticPr fontId="12" type="noConversion"/>
  </si>
  <si>
    <t>六、城乡居民社会养老保险基金收入</t>
    <phoneticPr fontId="12" type="noConversion"/>
  </si>
  <si>
    <t>六、城乡居民社会养老保险基金支出</t>
    <phoneticPr fontId="12" type="noConversion"/>
  </si>
  <si>
    <t>七、城乡居民基本医疗保险基金收入</t>
    <phoneticPr fontId="12" type="noConversion"/>
  </si>
  <si>
    <t>七、城乡居民基本医疗保险基金支出</t>
    <phoneticPr fontId="12" type="noConversion"/>
  </si>
  <si>
    <t>八、机关事业单位基本养老保险基金收入</t>
    <phoneticPr fontId="12" type="noConversion"/>
  </si>
  <si>
    <t>八、机关事业单位基本养老保险基金支出</t>
    <phoneticPr fontId="12" type="noConversion"/>
  </si>
  <si>
    <t>合计</t>
    <phoneticPr fontId="12" type="noConversion"/>
  </si>
  <si>
    <t>注 ：我区目前征集社保基金中，企业养老保险、失业保险、城镇职工医疗保险、工伤保险、生育保险基金由省、市统筹征收并编制年度基金收支预算，按计划项目拨付我区使用。城乡居民社会养老保险、城乡居民基本医疗保险基金、机关事业单位基本养老保险基金由我区统一征收、筹集并编制年度基金收支预算，按规定使用。</t>
    <phoneticPr fontId="12" type="noConversion"/>
  </si>
  <si>
    <t>一、税收合计</t>
  </si>
  <si>
    <t>国内增值税50%(含改征增值税)</t>
  </si>
  <si>
    <t>其中：人大事务</t>
  </si>
  <si>
    <t>营业税</t>
  </si>
  <si>
    <t xml:space="preserve">      政协事务</t>
  </si>
  <si>
    <t>企业所得税40%</t>
  </si>
  <si>
    <t>个人所得税40%</t>
  </si>
  <si>
    <t>资源税</t>
  </si>
  <si>
    <t>城市维护建设税</t>
  </si>
  <si>
    <t>房产税</t>
  </si>
  <si>
    <t>印花税</t>
  </si>
  <si>
    <t>其中：教育费附加安排的支出</t>
  </si>
  <si>
    <t>城镇土地使用税</t>
  </si>
  <si>
    <t>土地增值税</t>
  </si>
  <si>
    <t>车船税</t>
  </si>
  <si>
    <t>耕地占用税</t>
  </si>
  <si>
    <t>契税</t>
  </si>
  <si>
    <t>专项收入</t>
  </si>
  <si>
    <t>其中:教育费附加收入</t>
  </si>
  <si>
    <t>行政事业性收费收入</t>
  </si>
  <si>
    <t>罚没收入</t>
  </si>
  <si>
    <t>国有资本经营收入</t>
  </si>
  <si>
    <t>国有资源(资产)有偿使用收入</t>
  </si>
  <si>
    <t>住房保障支出</t>
  </si>
  <si>
    <t>政府住房基金收入</t>
  </si>
  <si>
    <t>其他收入</t>
  </si>
  <si>
    <t>一般公共预算收入</t>
  </si>
  <si>
    <t>上划中央收入</t>
  </si>
  <si>
    <t>债务发行费用支出</t>
  </si>
  <si>
    <t>国内增值税50%</t>
  </si>
  <si>
    <t>国内消费税100%</t>
  </si>
  <si>
    <t>上划中央营业税</t>
  </si>
  <si>
    <t>所得税60%</t>
  </si>
  <si>
    <t>一般公共预算总收入</t>
  </si>
  <si>
    <t>政府性基金收入</t>
  </si>
  <si>
    <t xml:space="preserve">    </t>
  </si>
  <si>
    <t>预算科目</t>
    <phoneticPr fontId="3" type="noConversion"/>
  </si>
  <si>
    <t>本年预算数</t>
    <phoneticPr fontId="6" type="noConversion"/>
  </si>
  <si>
    <t>累计完成</t>
    <phoneticPr fontId="6" type="noConversion"/>
  </si>
  <si>
    <t>去年同期</t>
    <phoneticPr fontId="3" type="noConversion"/>
  </si>
  <si>
    <t>比上年同期</t>
    <phoneticPr fontId="3" type="noConversion"/>
  </si>
  <si>
    <t>累计完成</t>
    <phoneticPr fontId="3" type="noConversion"/>
  </si>
  <si>
    <t>金额</t>
    <phoneticPr fontId="3" type="noConversion"/>
  </si>
  <si>
    <t>进度%</t>
    <phoneticPr fontId="3" type="noConversion"/>
  </si>
  <si>
    <t>增减数</t>
    <phoneticPr fontId="3" type="noConversion"/>
  </si>
  <si>
    <t>全年预计</t>
    <phoneticPr fontId="6" type="noConversion"/>
  </si>
  <si>
    <t>1-11月指标</t>
    <phoneticPr fontId="6" type="noConversion"/>
  </si>
  <si>
    <r>
      <t>比上年增减</t>
    </r>
    <r>
      <rPr>
        <b/>
        <sz val="12"/>
        <rFont val="Times New Roman"/>
        <family val="1"/>
      </rPr>
      <t>%</t>
    </r>
    <phoneticPr fontId="6" type="noConversion"/>
  </si>
  <si>
    <t>124亿</t>
    <phoneticPr fontId="3" type="noConversion"/>
  </si>
  <si>
    <t xml:space="preserve">                                                                                                                                                                    </t>
    <phoneticPr fontId="3" type="noConversion"/>
  </si>
  <si>
    <t>单位：万元</t>
    <phoneticPr fontId="3" type="noConversion"/>
  </si>
  <si>
    <t>洛江区2016年1-11月财政预算执行情况及全年预计情况表</t>
    <phoneticPr fontId="3" type="noConversion"/>
  </si>
  <si>
    <t>政府办公厅（室）及相关机构事务</t>
    <phoneticPr fontId="3" type="noConversion"/>
  </si>
  <si>
    <t>党委办公厅(室)及相关机构事务</t>
    <phoneticPr fontId="3" type="noConversion"/>
  </si>
  <si>
    <t>一般公共预算支出合计</t>
    <phoneticPr fontId="3" type="noConversion"/>
  </si>
  <si>
    <t>政府性基金预算支出</t>
    <phoneticPr fontId="3" type="noConversion"/>
  </si>
  <si>
    <t xml:space="preserve">  财政对其他社会保险基金的补助</t>
  </si>
  <si>
    <t xml:space="preserve">    财政对生育保险基金的补助</t>
  </si>
  <si>
    <t>单位：万元</t>
    <phoneticPr fontId="3" type="noConversion"/>
  </si>
  <si>
    <t>合计</t>
    <phoneticPr fontId="3" type="noConversion"/>
  </si>
  <si>
    <t>城区卫生保洁1300、背街小巷整治120、道路交通安全设施建设200、公共自行车系统建设300及海丝申遗项目经费3000、市级水利出资等</t>
    <phoneticPr fontId="3" type="noConversion"/>
  </si>
  <si>
    <t xml:space="preserve">    物价管理</t>
  </si>
  <si>
    <t>提前下达2017年农产品成本调查补助经费</t>
  </si>
  <si>
    <t>下达2017年企业退休军转干部医疗补助的通知</t>
  </si>
  <si>
    <t>下达2017年部分企业军转干部生活困难补助专项资金</t>
  </si>
  <si>
    <t>2017年“海纳百川”高端人才聚集计划专项资金</t>
  </si>
  <si>
    <t>提前下达2017年归难侨救济专项资金</t>
  </si>
  <si>
    <t>下达2017年学前教育幼儿资助资金</t>
  </si>
  <si>
    <t>下达2017年普通高中家庭经济困难学生助学金</t>
  </si>
  <si>
    <t>2017年义务教育阶段公用经费转移支付资金</t>
  </si>
  <si>
    <t>2017年农村义务教育公办寄宿制学校学生营养改善专项资金</t>
  </si>
  <si>
    <t>下达中等职业学校国家助学金</t>
  </si>
  <si>
    <t>下达2017学年中等职业教育全日制学生免学费资金</t>
  </si>
  <si>
    <t>下达2017年免除普通高中建档立卡等家庭经济困难学生学杂费</t>
  </si>
  <si>
    <t>2017年度省闽南文化生态保护区建设专项资金(十音铜锣制作技艺)</t>
  </si>
  <si>
    <t>提前下达2017年企业退休人员社会化管理服务工作省级补助经费</t>
  </si>
  <si>
    <t>提前下达2017年残疾人就业创业等专项省级补助资金</t>
  </si>
  <si>
    <t>提前下达2017年“一户多残”家庭残疾人生活补贴市级补助资金</t>
  </si>
  <si>
    <t>提前下达2017年困难群众基本生活救助（城市低保省级补助）</t>
  </si>
  <si>
    <t>提前下达2017年困难群众基本生活救助（农村低保省级补助）</t>
  </si>
  <si>
    <t>提前下达2017年困难群众基本生活救助（临时救助）</t>
  </si>
  <si>
    <t>提前下达2017年困难群众基本生活救助（城市特困人员供养）</t>
  </si>
  <si>
    <t>提前下达2017年困难群众基本生活救助（农村特困人员供养）</t>
  </si>
  <si>
    <t>提前下达2017年城乡居民基本养老保险市级转移支付补助资金</t>
  </si>
  <si>
    <t>结算2016年和提前下达2017年新型农村合作医疗市级转移支付补助</t>
  </si>
  <si>
    <t>2017年国有农场税费改革省级转移支付</t>
  </si>
  <si>
    <t>提前下达2017年无力参保县级以上企业退休人员生活保障省级经费</t>
    <phoneticPr fontId="3" type="noConversion"/>
  </si>
  <si>
    <t>备注：根据上级要求,将提前下达转移支付指标编入2017年预算，收文时间截止至12月6日。</t>
    <phoneticPr fontId="3" type="noConversion"/>
  </si>
  <si>
    <t>提前下达2017年计划生育服务省级补助资金</t>
    <phoneticPr fontId="3" type="noConversion"/>
  </si>
  <si>
    <t>提前下达2017你那计划生育协会专项资金预算指标</t>
    <phoneticPr fontId="3" type="noConversion"/>
  </si>
  <si>
    <t>下达2017年整村推进扶贫开发（少数民族贫困村）帮扶资金</t>
    <phoneticPr fontId="3" type="noConversion"/>
  </si>
  <si>
    <t>提前下达2017年计划生育协会专项资金预算指标</t>
    <phoneticPr fontId="3" type="noConversion"/>
  </si>
  <si>
    <t>关于提前下达2017年省区域发展科技项目计划和经费的通知</t>
    <phoneticPr fontId="3" type="noConversion"/>
  </si>
  <si>
    <t>关于提前下达2017年省区域发展科技项目计划和经费的通知（星火计划）</t>
    <phoneticPr fontId="3" type="noConversion"/>
  </si>
  <si>
    <t>附表一</t>
    <phoneticPr fontId="3" type="noConversion"/>
  </si>
  <si>
    <t>备注：根据泉财预[2016]405号，由于市人行对车船税调库政策的变化，为同口径比较，相应调减2015年6-11月一般公共预算总收入593万元和一般公共预算收入593万元；同时全年相应调减1119万元。</t>
    <phoneticPr fontId="3" type="noConversion"/>
  </si>
  <si>
    <t>附表二</t>
    <phoneticPr fontId="3" type="noConversion"/>
  </si>
  <si>
    <t>附表三</t>
    <phoneticPr fontId="3" type="noConversion"/>
  </si>
  <si>
    <t>附表四</t>
    <phoneticPr fontId="3" type="noConversion"/>
  </si>
  <si>
    <t>附表五</t>
    <phoneticPr fontId="3" type="noConversion"/>
  </si>
  <si>
    <t>附表六</t>
    <phoneticPr fontId="3" type="noConversion"/>
  </si>
  <si>
    <t>附表七</t>
    <phoneticPr fontId="3" type="noConversion"/>
  </si>
  <si>
    <t>附表八</t>
    <phoneticPr fontId="3" type="noConversion"/>
  </si>
  <si>
    <t>一般公共预算合计</t>
    <phoneticPr fontId="3" type="noConversion"/>
  </si>
  <si>
    <t>政府性基金预算合计</t>
    <phoneticPr fontId="3" type="noConversion"/>
  </si>
</sst>
</file>

<file path=xl/styles.xml><?xml version="1.0" encoding="utf-8"?>
<styleSheet xmlns="http://schemas.openxmlformats.org/spreadsheetml/2006/main">
  <numFmts count="6">
    <numFmt numFmtId="176" formatCode="0.0_ "/>
    <numFmt numFmtId="177" formatCode="#,##0_ "/>
    <numFmt numFmtId="178" formatCode="0.00_ "/>
    <numFmt numFmtId="179" formatCode="#,##0.00;[Red]#,##0.00"/>
    <numFmt numFmtId="180" formatCode="0_);[Red]\(0\)"/>
    <numFmt numFmtId="181" formatCode="0_ "/>
  </numFmts>
  <fonts count="34">
    <font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sz val="12"/>
      <name val="Times New Roman"/>
      <family val="1"/>
    </font>
    <font>
      <b/>
      <sz val="12"/>
      <name val="宋体"/>
      <charset val="134"/>
    </font>
    <font>
      <b/>
      <sz val="11"/>
      <name val="宋体"/>
      <charset val="134"/>
    </font>
    <font>
      <sz val="10"/>
      <name val="Helv"/>
      <family val="2"/>
    </font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b/>
      <sz val="25"/>
      <name val="Times New Roman"/>
      <family val="1"/>
    </font>
    <font>
      <sz val="25"/>
      <name val="Times New Roman"/>
      <family val="1"/>
    </font>
    <font>
      <sz val="14"/>
      <name val="仿宋_GB2312"/>
      <family val="3"/>
      <charset val="134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仿宋_GB2312"/>
      <family val="3"/>
      <charset val="134"/>
    </font>
    <font>
      <sz val="11"/>
      <color indexed="8"/>
      <name val="宋体"/>
      <family val="3"/>
      <charset val="134"/>
    </font>
    <font>
      <sz val="12"/>
      <color indexed="14"/>
      <name val="宋体"/>
      <family val="3"/>
      <charset val="134"/>
    </font>
    <font>
      <b/>
      <sz val="10"/>
      <color indexed="81"/>
      <name val="宋体"/>
      <family val="3"/>
      <charset val="134"/>
    </font>
    <font>
      <sz val="10"/>
      <color indexed="81"/>
      <name val="宋体"/>
      <family val="3"/>
      <charset val="134"/>
    </font>
    <font>
      <b/>
      <sz val="18"/>
      <name val="黑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b/>
      <sz val="12"/>
      <name val="仿宋_GB2312"/>
      <family val="3"/>
      <charset val="134"/>
    </font>
    <font>
      <b/>
      <sz val="12"/>
      <name val="Times New Roman"/>
      <family val="1"/>
    </font>
    <font>
      <b/>
      <sz val="11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2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5" fillId="0" borderId="0"/>
    <xf numFmtId="0" fontId="1" fillId="0" borderId="0">
      <alignment vertical="center"/>
    </xf>
    <xf numFmtId="0" fontId="8" fillId="0" borderId="0"/>
    <xf numFmtId="0" fontId="8" fillId="0" borderId="0"/>
  </cellStyleXfs>
  <cellXfs count="144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176" fontId="2" fillId="0" borderId="0" xfId="0" applyNumberFormat="1" applyFont="1" applyFill="1" applyAlignment="1">
      <alignment horizontal="right" vertical="center"/>
    </xf>
    <xf numFmtId="178" fontId="6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49" fontId="2" fillId="0" borderId="1" xfId="2" applyNumberFormat="1" applyFont="1" applyFill="1" applyBorder="1" applyAlignment="1">
      <alignment horizontal="left" vertical="center" wrapText="1"/>
    </xf>
    <xf numFmtId="49" fontId="6" fillId="0" borderId="1" xfId="2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3" fontId="7" fillId="0" borderId="1" xfId="0" applyNumberFormat="1" applyFont="1" applyFill="1" applyBorder="1" applyAlignment="1" applyProtection="1">
      <alignment horizontal="center" vertical="center"/>
    </xf>
    <xf numFmtId="3" fontId="7" fillId="0" borderId="1" xfId="0" applyNumberFormat="1" applyFont="1" applyFill="1" applyBorder="1" applyAlignment="1" applyProtection="1">
      <alignment horizontal="left" vertical="center"/>
    </xf>
    <xf numFmtId="3" fontId="2" fillId="0" borderId="1" xfId="0" applyNumberFormat="1" applyFont="1" applyFill="1" applyBorder="1" applyAlignment="1" applyProtection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2" borderId="1" xfId="0" applyNumberFormat="1" applyFont="1" applyFill="1" applyBorder="1" applyAlignment="1" applyProtection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/>
    <xf numFmtId="0" fontId="16" fillId="0" borderId="0" xfId="0" applyFont="1" applyBorder="1" applyAlignment="1">
      <alignment horizontal="left" vertical="center"/>
    </xf>
    <xf numFmtId="0" fontId="1" fillId="0" borderId="0" xfId="3">
      <alignment vertical="center"/>
    </xf>
    <xf numFmtId="0" fontId="1" fillId="0" borderId="0" xfId="3" applyAlignment="1">
      <alignment vertical="center" wrapText="1"/>
    </xf>
    <xf numFmtId="0" fontId="2" fillId="0" borderId="1" xfId="3" applyFont="1" applyBorder="1" applyAlignment="1">
      <alignment horizontal="center" vertical="center"/>
    </xf>
    <xf numFmtId="0" fontId="19" fillId="2" borderId="1" xfId="3" applyFont="1" applyFill="1" applyBorder="1" applyAlignment="1">
      <alignment vertical="center" wrapText="1"/>
    </xf>
    <xf numFmtId="0" fontId="1" fillId="0" borderId="1" xfId="3" applyBorder="1" applyAlignment="1">
      <alignment vertical="center" wrapText="1"/>
    </xf>
    <xf numFmtId="0" fontId="2" fillId="0" borderId="1" xfId="3" applyFont="1" applyBorder="1" applyAlignment="1">
      <alignment vertical="center" wrapText="1"/>
    </xf>
    <xf numFmtId="0" fontId="20" fillId="0" borderId="0" xfId="3" applyFont="1" applyAlignment="1">
      <alignment vertical="center" wrapText="1"/>
    </xf>
    <xf numFmtId="0" fontId="20" fillId="0" borderId="0" xfId="3" applyFont="1" applyFill="1">
      <alignment vertical="center"/>
    </xf>
    <xf numFmtId="0" fontId="2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0" fontId="8" fillId="0" borderId="0" xfId="0" applyFont="1"/>
    <xf numFmtId="0" fontId="2" fillId="0" borderId="0" xfId="0" applyFont="1" applyAlignment="1">
      <alignment horizontal="right" vertical="center"/>
    </xf>
    <xf numFmtId="0" fontId="8" fillId="0" borderId="0" xfId="0" applyFont="1" applyFill="1"/>
    <xf numFmtId="0" fontId="2" fillId="0" borderId="0" xfId="0" applyFont="1" applyAlignment="1">
      <alignment horizontal="center" vertical="center"/>
    </xf>
    <xf numFmtId="0" fontId="9" fillId="0" borderId="0" xfId="4" applyFont="1"/>
    <xf numFmtId="0" fontId="25" fillId="2" borderId="1" xfId="0" applyNumberFormat="1" applyFont="1" applyFill="1" applyBorder="1" applyAlignment="1" applyProtection="1">
      <alignment horizontal="center" vertical="center"/>
    </xf>
    <xf numFmtId="0" fontId="25" fillId="0" borderId="1" xfId="0" applyFont="1" applyBorder="1" applyAlignment="1">
      <alignment vertical="center"/>
    </xf>
    <xf numFmtId="0" fontId="25" fillId="2" borderId="1" xfId="0" applyNumberFormat="1" applyFont="1" applyFill="1" applyBorder="1" applyAlignment="1" applyProtection="1">
      <alignment vertical="center"/>
    </xf>
    <xf numFmtId="0" fontId="25" fillId="0" borderId="1" xfId="0" applyFont="1" applyBorder="1" applyAlignment="1">
      <alignment horizontal="center" vertical="center"/>
    </xf>
    <xf numFmtId="0" fontId="25" fillId="2" borderId="1" xfId="0" applyNumberFormat="1" applyFont="1" applyFill="1" applyBorder="1" applyAlignment="1" applyProtection="1">
      <alignment horizontal="left" vertical="center"/>
    </xf>
    <xf numFmtId="0" fontId="26" fillId="0" borderId="1" xfId="0" applyFont="1" applyBorder="1" applyAlignment="1">
      <alignment vertical="center"/>
    </xf>
    <xf numFmtId="0" fontId="26" fillId="2" borderId="1" xfId="0" applyNumberFormat="1" applyFont="1" applyFill="1" applyBorder="1" applyAlignment="1" applyProtection="1">
      <alignment vertical="center"/>
    </xf>
    <xf numFmtId="0" fontId="26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9" fillId="0" borderId="1" xfId="0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vertical="center" wrapText="1"/>
    </xf>
    <xf numFmtId="0" fontId="6" fillId="0" borderId="0" xfId="3" applyFont="1">
      <alignment vertical="center"/>
    </xf>
    <xf numFmtId="0" fontId="6" fillId="0" borderId="1" xfId="3" applyFont="1" applyBorder="1" applyAlignment="1">
      <alignment horizontal="center" vertical="center"/>
    </xf>
    <xf numFmtId="0" fontId="31" fillId="2" borderId="1" xfId="3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30" fillId="2" borderId="1" xfId="3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indent="2"/>
    </xf>
    <xf numFmtId="0" fontId="1" fillId="0" borderId="1" xfId="0" applyFont="1" applyBorder="1"/>
    <xf numFmtId="0" fontId="32" fillId="0" borderId="1" xfId="0" applyFont="1" applyBorder="1" applyAlignment="1">
      <alignment horizontal="center" vertical="center"/>
    </xf>
    <xf numFmtId="0" fontId="2" fillId="2" borderId="1" xfId="4" applyNumberFormat="1" applyFont="1" applyFill="1" applyBorder="1" applyAlignment="1" applyProtection="1">
      <alignment horizontal="left" vertical="center"/>
    </xf>
    <xf numFmtId="0" fontId="2" fillId="0" borderId="1" xfId="4" applyFont="1" applyBorder="1" applyAlignment="1">
      <alignment horizontal="center"/>
    </xf>
    <xf numFmtId="0" fontId="2" fillId="0" borderId="1" xfId="4" applyFont="1" applyBorder="1" applyAlignment="1">
      <alignment horizontal="center" vertical="center"/>
    </xf>
    <xf numFmtId="0" fontId="2" fillId="2" borderId="1" xfId="4" applyNumberFormat="1" applyFont="1" applyFill="1" applyBorder="1" applyAlignment="1" applyProtection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180" fontId="6" fillId="0" borderId="1" xfId="0" applyNumberFormat="1" applyFont="1" applyBorder="1" applyAlignment="1">
      <alignment horizontal="center" vertical="center"/>
    </xf>
    <xf numFmtId="181" fontId="6" fillId="0" borderId="1" xfId="0" applyNumberFormat="1" applyFont="1" applyBorder="1" applyAlignment="1">
      <alignment horizontal="center" vertical="center"/>
    </xf>
    <xf numFmtId="177" fontId="6" fillId="0" borderId="3" xfId="0" applyNumberFormat="1" applyFont="1" applyFill="1" applyBorder="1" applyAlignment="1" applyProtection="1">
      <alignment horizontal="center" vertical="center" wrapText="1"/>
    </xf>
    <xf numFmtId="177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/>
    </xf>
    <xf numFmtId="0" fontId="6" fillId="0" borderId="4" xfId="0" applyFont="1" applyBorder="1" applyAlignment="1">
      <alignment vertical="center"/>
    </xf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178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shrinkToFit="1"/>
    </xf>
    <xf numFmtId="0" fontId="2" fillId="0" borderId="1" xfId="0" applyFont="1" applyBorder="1"/>
    <xf numFmtId="0" fontId="2" fillId="0" borderId="1" xfId="0" applyFont="1" applyBorder="1" applyAlignment="1">
      <alignment horizontal="center" shrinkToFit="1"/>
    </xf>
    <xf numFmtId="0" fontId="7" fillId="0" borderId="1" xfId="0" applyFont="1" applyBorder="1" applyAlignment="1">
      <alignment shrinkToFi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right" vertical="center"/>
    </xf>
    <xf numFmtId="179" fontId="2" fillId="0" borderId="1" xfId="0" applyNumberFormat="1" applyFont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 shrinkToFit="1"/>
    </xf>
    <xf numFmtId="0" fontId="25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" fillId="0" borderId="0" xfId="3" applyFont="1">
      <alignment vertical="center"/>
    </xf>
    <xf numFmtId="0" fontId="2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33" fillId="0" borderId="0" xfId="0" applyFont="1" applyAlignment="1">
      <alignment horizontal="center"/>
    </xf>
    <xf numFmtId="14" fontId="1" fillId="0" borderId="0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77" fontId="1" fillId="0" borderId="6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178" fontId="1" fillId="0" borderId="6" xfId="0" applyNumberFormat="1" applyFont="1" applyFill="1" applyBorder="1" applyAlignment="1">
      <alignment horizontal="center" vertical="center"/>
    </xf>
    <xf numFmtId="178" fontId="1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" fillId="0" borderId="2" xfId="3" applyFont="1" applyBorder="1" applyAlignment="1">
      <alignment horizontal="right" vertical="center"/>
    </xf>
    <xf numFmtId="0" fontId="15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28" fillId="0" borderId="4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1" fillId="0" borderId="0" xfId="4" applyFont="1" applyAlignment="1">
      <alignment horizontal="center"/>
    </xf>
    <xf numFmtId="0" fontId="9" fillId="0" borderId="2" xfId="4" applyFont="1" applyBorder="1" applyAlignment="1">
      <alignment horizontal="right"/>
    </xf>
    <xf numFmtId="0" fontId="2" fillId="0" borderId="5" xfId="4" applyFont="1" applyBorder="1" applyAlignment="1">
      <alignment horizontal="left" vertical="center" wrapText="1"/>
    </xf>
    <xf numFmtId="0" fontId="24" fillId="0" borderId="4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9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</cellXfs>
  <cellStyles count="6">
    <cellStyle name="_ET_STYLE_NoName_00_" xfId="1"/>
    <cellStyle name="常规" xfId="0" builtinId="0"/>
    <cellStyle name="常规_2006.6" xfId="2"/>
    <cellStyle name="常规_2015基金3" xfId="3"/>
    <cellStyle name="常规_fa 第二稿关于鲤城区2015年财政收支预算li 12.9" xfId="4"/>
    <cellStyle name="样式 1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465;&#12289;&#24066;&#25910;&#20837;&#39044;&#27979;&#34920;&#26684;/&#65288;2016.11.21&#20844;&#24335;&#20462;&#27491;&#29256;&#65289;&#27849;&#24030;&#24066;2016&#24180;&#25191;&#34892;&#21450;2017&#24180;&#39044;&#31639;&#34920;&#26679;%20(&#21457;&#21439;&#65289;(&#23450;)-11&#26376;20&#26085;&#20043;&#21069;&#19978;&#2525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年目录"/>
      <sheetName val="2016年表一"/>
      <sheetName val="2016年表二"/>
      <sheetName val="2016年表三"/>
      <sheetName val="2016年表四"/>
      <sheetName val="2016年表五"/>
      <sheetName val="2017年目录"/>
      <sheetName val="2017年表1"/>
      <sheetName val="2017年表2"/>
      <sheetName val="2017年表2 (类级)"/>
      <sheetName val="2017年表3"/>
      <sheetName val="2017年表4"/>
      <sheetName val="2017年表5"/>
    </sheetNames>
    <sheetDataSet>
      <sheetData sheetId="0" refreshError="1"/>
      <sheetData sheetId="1">
        <row r="37">
          <cell r="C37">
            <v>3975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workbookViewId="0">
      <pane xSplit="1" ySplit="5" topLeftCell="B15" activePane="bottomRight" state="frozen"/>
      <selection pane="topRight" activeCell="B1" sqref="B1"/>
      <selection pane="bottomLeft" activeCell="A5" sqref="A5"/>
      <selection pane="bottomRight" activeCell="C42" sqref="C42"/>
    </sheetView>
  </sheetViews>
  <sheetFormatPr defaultRowHeight="15.6"/>
  <cols>
    <col min="1" max="1" width="20.69921875" customWidth="1"/>
    <col min="5" max="5" width="9.69921875" customWidth="1"/>
    <col min="6" max="7" width="9.69921875" hidden="1" customWidth="1"/>
    <col min="8" max="8" width="8.69921875" customWidth="1"/>
    <col min="9" max="9" width="20.69921875" customWidth="1"/>
    <col min="10" max="10" width="8.3984375" customWidth="1"/>
    <col min="11" max="12" width="8.69921875" customWidth="1"/>
    <col min="13" max="13" width="10" customWidth="1"/>
    <col min="14" max="14" width="0" hidden="1" customWidth="1"/>
    <col min="15" max="15" width="10.69921875" hidden="1" customWidth="1"/>
    <col min="16" max="16" width="8.5" customWidth="1"/>
  </cols>
  <sheetData>
    <row r="1" spans="1:16">
      <c r="A1" t="s">
        <v>574</v>
      </c>
    </row>
    <row r="2" spans="1:16" ht="47.4" customHeight="1">
      <c r="A2" s="111" t="s">
        <v>531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27.6" customHeight="1">
      <c r="A3" s="110"/>
      <c r="B3" s="110"/>
      <c r="C3" s="99"/>
      <c r="D3" s="98"/>
      <c r="E3" s="98"/>
      <c r="F3" s="97"/>
      <c r="G3" s="112" t="s">
        <v>529</v>
      </c>
      <c r="H3" s="112"/>
      <c r="I3" s="112"/>
      <c r="J3" s="97"/>
      <c r="K3" s="99"/>
      <c r="L3" s="98"/>
      <c r="M3" s="109" t="s">
        <v>530</v>
      </c>
      <c r="N3" s="109"/>
      <c r="O3" s="109"/>
      <c r="P3" s="109"/>
    </row>
    <row r="4" spans="1:16" s="44" customFormat="1" ht="19.2" customHeight="1">
      <c r="A4" s="107" t="s">
        <v>516</v>
      </c>
      <c r="B4" s="113" t="s">
        <v>517</v>
      </c>
      <c r="C4" s="107" t="s">
        <v>518</v>
      </c>
      <c r="D4" s="107"/>
      <c r="E4" s="113" t="s">
        <v>525</v>
      </c>
      <c r="F4" s="107" t="s">
        <v>519</v>
      </c>
      <c r="G4" s="89" t="s">
        <v>520</v>
      </c>
      <c r="H4" s="115" t="s">
        <v>527</v>
      </c>
      <c r="I4" s="107" t="s">
        <v>516</v>
      </c>
      <c r="J4" s="113" t="s">
        <v>526</v>
      </c>
      <c r="K4" s="107" t="s">
        <v>521</v>
      </c>
      <c r="L4" s="107"/>
      <c r="M4" s="113" t="s">
        <v>525</v>
      </c>
      <c r="N4" s="107" t="s">
        <v>519</v>
      </c>
      <c r="O4" s="89" t="s">
        <v>520</v>
      </c>
      <c r="P4" s="113" t="s">
        <v>527</v>
      </c>
    </row>
    <row r="5" spans="1:16" s="44" customFormat="1" ht="19.2" customHeight="1">
      <c r="A5" s="107"/>
      <c r="B5" s="114"/>
      <c r="C5" s="80" t="s">
        <v>522</v>
      </c>
      <c r="D5" s="68" t="s">
        <v>523</v>
      </c>
      <c r="E5" s="114"/>
      <c r="F5" s="107"/>
      <c r="G5" s="43" t="s">
        <v>524</v>
      </c>
      <c r="H5" s="116"/>
      <c r="I5" s="107"/>
      <c r="J5" s="114"/>
      <c r="K5" s="80" t="s">
        <v>522</v>
      </c>
      <c r="L5" s="68" t="s">
        <v>523</v>
      </c>
      <c r="M5" s="114"/>
      <c r="N5" s="107"/>
      <c r="O5" s="81" t="s">
        <v>524</v>
      </c>
      <c r="P5" s="114"/>
    </row>
    <row r="6" spans="1:16" ht="15" customHeight="1">
      <c r="A6" s="90" t="s">
        <v>480</v>
      </c>
      <c r="B6" s="91">
        <v>78700</v>
      </c>
      <c r="C6" s="91">
        <v>63489</v>
      </c>
      <c r="D6" s="92">
        <v>80.672172808132146</v>
      </c>
      <c r="E6" s="91">
        <f>SUM(E7:E19)</f>
        <v>68700</v>
      </c>
      <c r="F6" s="91">
        <f>SUM(F7:F19)</f>
        <v>80556</v>
      </c>
      <c r="G6" s="91">
        <f>E6-F6</f>
        <v>-11856</v>
      </c>
      <c r="H6" s="92">
        <f>G6/F6*100</f>
        <v>-14.717711902279159</v>
      </c>
      <c r="I6" s="93" t="s">
        <v>49</v>
      </c>
      <c r="J6" s="91">
        <v>17879</v>
      </c>
      <c r="K6" s="91">
        <v>13625</v>
      </c>
      <c r="L6" s="92">
        <v>76.206722971083394</v>
      </c>
      <c r="M6" s="91">
        <v>16000</v>
      </c>
      <c r="N6" s="91">
        <v>16108</v>
      </c>
      <c r="O6" s="91">
        <f>M6-N6</f>
        <v>-108</v>
      </c>
      <c r="P6" s="92">
        <f>O6/N6*100</f>
        <v>-0.67047429848522466</v>
      </c>
    </row>
    <row r="7" spans="1:16" ht="15" customHeight="1">
      <c r="A7" s="93" t="s">
        <v>481</v>
      </c>
      <c r="B7" s="91">
        <v>12175</v>
      </c>
      <c r="C7" s="91">
        <v>20464</v>
      </c>
      <c r="D7" s="92">
        <v>168.08213552361397</v>
      </c>
      <c r="E7" s="91">
        <v>21142</v>
      </c>
      <c r="F7" s="91">
        <v>11110</v>
      </c>
      <c r="G7" s="91">
        <f t="shared" ref="G7:G36" si="0">E7-F7</f>
        <v>10032</v>
      </c>
      <c r="H7" s="92">
        <f t="shared" ref="H7:H36" si="1">G7/F7*100</f>
        <v>90.297029702970306</v>
      </c>
      <c r="I7" s="93" t="s">
        <v>482</v>
      </c>
      <c r="J7" s="91">
        <v>692</v>
      </c>
      <c r="K7" s="91">
        <v>589</v>
      </c>
      <c r="L7" s="92">
        <v>85.115606936416185</v>
      </c>
      <c r="M7" s="91">
        <v>600</v>
      </c>
      <c r="N7" s="91">
        <v>476</v>
      </c>
      <c r="O7" s="91">
        <f t="shared" ref="O7:O36" si="2">M7-N7</f>
        <v>124</v>
      </c>
      <c r="P7" s="92">
        <f t="shared" ref="P7:P36" si="3">O7/N7*100</f>
        <v>26.05042016806723</v>
      </c>
    </row>
    <row r="8" spans="1:16" ht="15" customHeight="1">
      <c r="A8" s="94" t="s">
        <v>483</v>
      </c>
      <c r="B8" s="91">
        <v>25800</v>
      </c>
      <c r="C8" s="91">
        <v>8358</v>
      </c>
      <c r="D8" s="92">
        <v>32.395348837209305</v>
      </c>
      <c r="E8" s="91">
        <v>8358</v>
      </c>
      <c r="F8" s="91">
        <v>23963</v>
      </c>
      <c r="G8" s="91">
        <f t="shared" si="0"/>
        <v>-15605</v>
      </c>
      <c r="H8" s="92">
        <f t="shared" si="1"/>
        <v>-65.121228560697745</v>
      </c>
      <c r="I8" s="93" t="s">
        <v>484</v>
      </c>
      <c r="J8" s="91">
        <v>441</v>
      </c>
      <c r="K8" s="91">
        <v>306</v>
      </c>
      <c r="L8" s="92">
        <v>69.387755102040813</v>
      </c>
      <c r="M8" s="91">
        <v>420</v>
      </c>
      <c r="N8" s="91">
        <v>368</v>
      </c>
      <c r="O8" s="91">
        <f t="shared" si="2"/>
        <v>52</v>
      </c>
      <c r="P8" s="92">
        <f t="shared" si="3"/>
        <v>14.130434782608695</v>
      </c>
    </row>
    <row r="9" spans="1:16" ht="15" customHeight="1">
      <c r="A9" s="94" t="s">
        <v>485</v>
      </c>
      <c r="B9" s="91">
        <v>9200</v>
      </c>
      <c r="C9" s="91">
        <v>10147</v>
      </c>
      <c r="D9" s="92">
        <v>110.29347826086958</v>
      </c>
      <c r="E9" s="91">
        <v>11900</v>
      </c>
      <c r="F9" s="91">
        <v>9667</v>
      </c>
      <c r="G9" s="91">
        <f t="shared" si="0"/>
        <v>2233</v>
      </c>
      <c r="H9" s="92">
        <f t="shared" si="1"/>
        <v>23.099203475742218</v>
      </c>
      <c r="I9" s="93" t="s">
        <v>532</v>
      </c>
      <c r="J9" s="91">
        <v>6090</v>
      </c>
      <c r="K9" s="91">
        <v>5676</v>
      </c>
      <c r="L9" s="92">
        <v>93.201970443349751</v>
      </c>
      <c r="M9" s="91">
        <v>6500</v>
      </c>
      <c r="N9" s="91">
        <v>6269</v>
      </c>
      <c r="O9" s="91">
        <f t="shared" si="2"/>
        <v>231</v>
      </c>
      <c r="P9" s="92">
        <f t="shared" si="3"/>
        <v>3.6847982134311694</v>
      </c>
    </row>
    <row r="10" spans="1:16" ht="15" customHeight="1">
      <c r="A10" s="94" t="s">
        <v>486</v>
      </c>
      <c r="B10" s="91">
        <v>3300</v>
      </c>
      <c r="C10" s="91">
        <v>2553</v>
      </c>
      <c r="D10" s="92">
        <v>77.363636363636374</v>
      </c>
      <c r="E10" s="91">
        <v>2750</v>
      </c>
      <c r="F10" s="91">
        <v>3128</v>
      </c>
      <c r="G10" s="91">
        <f t="shared" si="0"/>
        <v>-378</v>
      </c>
      <c r="H10" s="92">
        <f t="shared" si="1"/>
        <v>-12.084398976982097</v>
      </c>
      <c r="I10" s="93" t="s">
        <v>533</v>
      </c>
      <c r="J10" s="91">
        <v>485</v>
      </c>
      <c r="K10" s="91">
        <v>299</v>
      </c>
      <c r="L10" s="92">
        <v>61.649484536082475</v>
      </c>
      <c r="M10" s="91">
        <v>450</v>
      </c>
      <c r="N10" s="91">
        <v>405</v>
      </c>
      <c r="O10" s="91">
        <f t="shared" si="2"/>
        <v>45</v>
      </c>
      <c r="P10" s="92">
        <f t="shared" si="3"/>
        <v>11.111111111111111</v>
      </c>
    </row>
    <row r="11" spans="1:16" ht="15" customHeight="1">
      <c r="A11" s="94" t="s">
        <v>487</v>
      </c>
      <c r="B11" s="91">
        <v>250</v>
      </c>
      <c r="C11" s="91">
        <v>156</v>
      </c>
      <c r="D11" s="92">
        <v>62.4</v>
      </c>
      <c r="E11" s="91">
        <v>180</v>
      </c>
      <c r="F11" s="91">
        <v>221</v>
      </c>
      <c r="G11" s="91">
        <f t="shared" si="0"/>
        <v>-41</v>
      </c>
      <c r="H11" s="92">
        <f t="shared" si="1"/>
        <v>-18.552036199095024</v>
      </c>
      <c r="I11" s="93" t="s">
        <v>138</v>
      </c>
      <c r="J11" s="91">
        <v>308</v>
      </c>
      <c r="K11" s="91">
        <v>271</v>
      </c>
      <c r="L11" s="92">
        <v>87.987012987012989</v>
      </c>
      <c r="M11" s="91">
        <v>300</v>
      </c>
      <c r="N11" s="91">
        <v>270</v>
      </c>
      <c r="O11" s="91">
        <f t="shared" si="2"/>
        <v>30</v>
      </c>
      <c r="P11" s="92">
        <f t="shared" si="3"/>
        <v>11.111111111111111</v>
      </c>
    </row>
    <row r="12" spans="1:16" ht="15" customHeight="1">
      <c r="A12" s="94" t="s">
        <v>488</v>
      </c>
      <c r="B12" s="91">
        <v>4850</v>
      </c>
      <c r="C12" s="91">
        <v>3724</v>
      </c>
      <c r="D12" s="92">
        <v>76.783505154639172</v>
      </c>
      <c r="E12" s="91">
        <v>4400</v>
      </c>
      <c r="F12" s="91">
        <v>4486</v>
      </c>
      <c r="G12" s="91">
        <f t="shared" si="0"/>
        <v>-86</v>
      </c>
      <c r="H12" s="92">
        <f t="shared" si="1"/>
        <v>-1.9170753455193936</v>
      </c>
      <c r="I12" s="93" t="s">
        <v>141</v>
      </c>
      <c r="J12" s="91">
        <v>5256</v>
      </c>
      <c r="K12" s="91">
        <v>4493</v>
      </c>
      <c r="L12" s="92">
        <v>85.483257229832574</v>
      </c>
      <c r="M12" s="91">
        <v>4900</v>
      </c>
      <c r="N12" s="91">
        <v>4418</v>
      </c>
      <c r="O12" s="91">
        <f t="shared" si="2"/>
        <v>482</v>
      </c>
      <c r="P12" s="92">
        <f t="shared" si="3"/>
        <v>10.909913988229968</v>
      </c>
    </row>
    <row r="13" spans="1:16" ht="15" customHeight="1">
      <c r="A13" s="94" t="s">
        <v>489</v>
      </c>
      <c r="B13" s="91">
        <v>2800</v>
      </c>
      <c r="C13" s="91">
        <v>2480</v>
      </c>
      <c r="D13" s="92">
        <v>88.571428571428569</v>
      </c>
      <c r="E13" s="91">
        <v>2800</v>
      </c>
      <c r="F13" s="91">
        <v>2727</v>
      </c>
      <c r="G13" s="91">
        <f t="shared" si="0"/>
        <v>73</v>
      </c>
      <c r="H13" s="92">
        <f t="shared" si="1"/>
        <v>2.6769343601026772</v>
      </c>
      <c r="I13" s="93" t="s">
        <v>160</v>
      </c>
      <c r="J13" s="91">
        <v>31147</v>
      </c>
      <c r="K13" s="91">
        <v>28882</v>
      </c>
      <c r="L13" s="92">
        <v>92.728031592127664</v>
      </c>
      <c r="M13" s="91">
        <v>29500</v>
      </c>
      <c r="N13" s="91">
        <v>27478</v>
      </c>
      <c r="O13" s="91">
        <f t="shared" si="2"/>
        <v>2022</v>
      </c>
      <c r="P13" s="92">
        <f t="shared" si="3"/>
        <v>7.358614164058519</v>
      </c>
    </row>
    <row r="14" spans="1:16" ht="15" customHeight="1">
      <c r="A14" s="94" t="s">
        <v>490</v>
      </c>
      <c r="B14" s="91">
        <v>1275</v>
      </c>
      <c r="C14" s="91">
        <v>889</v>
      </c>
      <c r="D14" s="92">
        <v>69.725490196078425</v>
      </c>
      <c r="E14" s="91">
        <v>1050</v>
      </c>
      <c r="F14" s="91">
        <v>1112</v>
      </c>
      <c r="G14" s="91">
        <f t="shared" si="0"/>
        <v>-62</v>
      </c>
      <c r="H14" s="92">
        <f t="shared" si="1"/>
        <v>-5.5755395683453237</v>
      </c>
      <c r="I14" s="93" t="s">
        <v>491</v>
      </c>
      <c r="J14" s="91">
        <v>1878</v>
      </c>
      <c r="K14" s="91">
        <v>1744</v>
      </c>
      <c r="L14" s="92">
        <v>92.864749733759325</v>
      </c>
      <c r="M14" s="91">
        <v>1800</v>
      </c>
      <c r="N14" s="91">
        <v>1797</v>
      </c>
      <c r="O14" s="91">
        <f t="shared" si="2"/>
        <v>3</v>
      </c>
      <c r="P14" s="92">
        <f t="shared" si="3"/>
        <v>0.1669449081803005</v>
      </c>
    </row>
    <row r="15" spans="1:16" ht="15" customHeight="1">
      <c r="A15" s="94" t="s">
        <v>492</v>
      </c>
      <c r="B15" s="91">
        <v>3800</v>
      </c>
      <c r="C15" s="91">
        <v>3247</v>
      </c>
      <c r="D15" s="92">
        <v>85.44736842105263</v>
      </c>
      <c r="E15" s="91">
        <v>3500</v>
      </c>
      <c r="F15" s="91">
        <v>3685</v>
      </c>
      <c r="G15" s="91">
        <f t="shared" si="0"/>
        <v>-185</v>
      </c>
      <c r="H15" s="92">
        <f t="shared" si="1"/>
        <v>-5.0203527815468112</v>
      </c>
      <c r="I15" s="93" t="s">
        <v>179</v>
      </c>
      <c r="J15" s="91">
        <v>6343</v>
      </c>
      <c r="K15" s="91">
        <v>6248</v>
      </c>
      <c r="L15" s="92">
        <v>98.5022859845499</v>
      </c>
      <c r="M15" s="91">
        <v>6300</v>
      </c>
      <c r="N15" s="91">
        <v>3149</v>
      </c>
      <c r="O15" s="91">
        <f t="shared" si="2"/>
        <v>3151</v>
      </c>
      <c r="P15" s="92">
        <f t="shared" si="3"/>
        <v>100.06351222610353</v>
      </c>
    </row>
    <row r="16" spans="1:16" ht="15" customHeight="1">
      <c r="A16" s="94" t="s">
        <v>493</v>
      </c>
      <c r="B16" s="91">
        <v>10400</v>
      </c>
      <c r="C16" s="91">
        <v>6705</v>
      </c>
      <c r="D16" s="92">
        <v>64.471153846153854</v>
      </c>
      <c r="E16" s="91">
        <v>7800</v>
      </c>
      <c r="F16" s="91">
        <v>9270</v>
      </c>
      <c r="G16" s="91">
        <f t="shared" si="0"/>
        <v>-1470</v>
      </c>
      <c r="H16" s="92">
        <f t="shared" si="1"/>
        <v>-15.857605177993527</v>
      </c>
      <c r="I16" s="93" t="s">
        <v>191</v>
      </c>
      <c r="J16" s="91">
        <v>1293</v>
      </c>
      <c r="K16" s="91">
        <v>1089</v>
      </c>
      <c r="L16" s="92">
        <v>84.222737819025511</v>
      </c>
      <c r="M16" s="91">
        <v>1200</v>
      </c>
      <c r="N16" s="91">
        <v>1138</v>
      </c>
      <c r="O16" s="91">
        <f t="shared" si="2"/>
        <v>62</v>
      </c>
      <c r="P16" s="92">
        <f t="shared" si="3"/>
        <v>5.4481546572934976</v>
      </c>
    </row>
    <row r="17" spans="1:16" ht="15" customHeight="1">
      <c r="A17" s="94" t="s">
        <v>494</v>
      </c>
      <c r="B17" s="91">
        <v>850</v>
      </c>
      <c r="C17" s="91">
        <v>2</v>
      </c>
      <c r="D17" s="92">
        <v>0.23529411764705879</v>
      </c>
      <c r="E17" s="91">
        <v>2</v>
      </c>
      <c r="F17" s="91"/>
      <c r="G17" s="91">
        <f t="shared" si="0"/>
        <v>2</v>
      </c>
      <c r="H17" s="92"/>
      <c r="I17" s="93" t="s">
        <v>197</v>
      </c>
      <c r="J17" s="91">
        <v>12288</v>
      </c>
      <c r="K17" s="91">
        <v>11286</v>
      </c>
      <c r="L17" s="92">
        <v>91.845703125</v>
      </c>
      <c r="M17" s="91">
        <v>13000</v>
      </c>
      <c r="N17" s="91">
        <v>12765</v>
      </c>
      <c r="O17" s="91">
        <f t="shared" si="2"/>
        <v>235</v>
      </c>
      <c r="P17" s="92">
        <f t="shared" si="3"/>
        <v>1.8409714061887974</v>
      </c>
    </row>
    <row r="18" spans="1:16" ht="15" customHeight="1">
      <c r="A18" s="94" t="s">
        <v>495</v>
      </c>
      <c r="B18" s="91">
        <v>1000</v>
      </c>
      <c r="C18" s="91">
        <v>1218</v>
      </c>
      <c r="D18" s="92">
        <v>121.8</v>
      </c>
      <c r="E18" s="91">
        <v>1218</v>
      </c>
      <c r="F18" s="91">
        <v>7850</v>
      </c>
      <c r="G18" s="91">
        <f t="shared" si="0"/>
        <v>-6632</v>
      </c>
      <c r="H18" s="92">
        <f t="shared" si="1"/>
        <v>-84.484076433121018</v>
      </c>
      <c r="I18" s="93" t="s">
        <v>244</v>
      </c>
      <c r="J18" s="91">
        <v>17497</v>
      </c>
      <c r="K18" s="91">
        <v>16973</v>
      </c>
      <c r="L18" s="92">
        <v>97.00520089158141</v>
      </c>
      <c r="M18" s="91">
        <v>15000</v>
      </c>
      <c r="N18" s="91">
        <v>14583</v>
      </c>
      <c r="O18" s="91">
        <f t="shared" si="2"/>
        <v>417</v>
      </c>
      <c r="P18" s="92">
        <f t="shared" si="3"/>
        <v>2.8594939312898582</v>
      </c>
    </row>
    <row r="19" spans="1:16" ht="15" customHeight="1">
      <c r="A19" s="94" t="s">
        <v>496</v>
      </c>
      <c r="B19" s="91">
        <v>3000</v>
      </c>
      <c r="C19" s="91">
        <v>3546</v>
      </c>
      <c r="D19" s="92">
        <v>118.19999999999999</v>
      </c>
      <c r="E19" s="91">
        <v>3600</v>
      </c>
      <c r="F19" s="91">
        <v>3337</v>
      </c>
      <c r="G19" s="91">
        <f t="shared" si="0"/>
        <v>263</v>
      </c>
      <c r="H19" s="92">
        <f t="shared" si="1"/>
        <v>7.8813305364099486</v>
      </c>
      <c r="I19" s="93" t="s">
        <v>279</v>
      </c>
      <c r="J19" s="91">
        <v>1723</v>
      </c>
      <c r="K19" s="91">
        <v>1310</v>
      </c>
      <c r="L19" s="92">
        <v>76.03017991874637</v>
      </c>
      <c r="M19" s="91">
        <v>1450</v>
      </c>
      <c r="N19" s="91">
        <v>2315</v>
      </c>
      <c r="O19" s="91">
        <f t="shared" si="2"/>
        <v>-865</v>
      </c>
      <c r="P19" s="92">
        <f t="shared" si="3"/>
        <v>-37.365010799136066</v>
      </c>
    </row>
    <row r="20" spans="1:16" ht="15" customHeight="1">
      <c r="A20" s="90" t="s">
        <v>23</v>
      </c>
      <c r="B20" s="91">
        <v>8000</v>
      </c>
      <c r="C20" s="91">
        <v>19124</v>
      </c>
      <c r="D20" s="92">
        <v>239.04999999999998</v>
      </c>
      <c r="E20" s="91">
        <f>E21+E23+E24+E25+E26+E27+E28</f>
        <v>18000</v>
      </c>
      <c r="F20" s="91">
        <f>F21+F23+F24+F25+F26+F27+F28</f>
        <v>11644</v>
      </c>
      <c r="G20" s="91">
        <f t="shared" si="0"/>
        <v>6356</v>
      </c>
      <c r="H20" s="92">
        <f t="shared" si="1"/>
        <v>54.586052902782548</v>
      </c>
      <c r="I20" s="93" t="s">
        <v>287</v>
      </c>
      <c r="J20" s="91">
        <v>16697</v>
      </c>
      <c r="K20" s="91">
        <v>14608</v>
      </c>
      <c r="L20" s="92">
        <v>87.488770437803197</v>
      </c>
      <c r="M20" s="91">
        <v>15000</v>
      </c>
      <c r="N20" s="91">
        <v>4067</v>
      </c>
      <c r="O20" s="91">
        <f t="shared" si="2"/>
        <v>10933</v>
      </c>
      <c r="P20" s="92">
        <f t="shared" si="3"/>
        <v>268.82222768625519</v>
      </c>
    </row>
    <row r="21" spans="1:16" ht="15" customHeight="1">
      <c r="A21" s="94" t="s">
        <v>497</v>
      </c>
      <c r="B21" s="91">
        <v>3650</v>
      </c>
      <c r="C21" s="91">
        <v>9263</v>
      </c>
      <c r="D21" s="92">
        <v>253.7808219178082</v>
      </c>
      <c r="E21" s="91">
        <v>7000</v>
      </c>
      <c r="F21" s="91">
        <v>3690</v>
      </c>
      <c r="G21" s="91">
        <f t="shared" si="0"/>
        <v>3310</v>
      </c>
      <c r="H21" s="92">
        <f t="shared" si="1"/>
        <v>89.701897018970186</v>
      </c>
      <c r="I21" s="93" t="s">
        <v>298</v>
      </c>
      <c r="J21" s="91">
        <v>17507</v>
      </c>
      <c r="K21" s="91">
        <v>13457</v>
      </c>
      <c r="L21" s="92">
        <v>76.866396298623414</v>
      </c>
      <c r="M21" s="91">
        <v>15000</v>
      </c>
      <c r="N21" s="91">
        <v>19927</v>
      </c>
      <c r="O21" s="91">
        <f t="shared" si="2"/>
        <v>-4927</v>
      </c>
      <c r="P21" s="92">
        <f t="shared" si="3"/>
        <v>-24.725247152105183</v>
      </c>
    </row>
    <row r="22" spans="1:16" ht="15" customHeight="1">
      <c r="A22" s="94" t="s">
        <v>498</v>
      </c>
      <c r="B22" s="91">
        <v>2000</v>
      </c>
      <c r="C22" s="91">
        <v>1504</v>
      </c>
      <c r="D22" s="92">
        <v>75.2</v>
      </c>
      <c r="E22" s="91">
        <v>1600</v>
      </c>
      <c r="F22" s="91">
        <v>1853</v>
      </c>
      <c r="G22" s="91">
        <f t="shared" si="0"/>
        <v>-253</v>
      </c>
      <c r="H22" s="92">
        <f t="shared" si="1"/>
        <v>-13.65353480841878</v>
      </c>
      <c r="I22" s="93" t="s">
        <v>312</v>
      </c>
      <c r="J22" s="91">
        <v>568</v>
      </c>
      <c r="K22" s="91">
        <v>540</v>
      </c>
      <c r="L22" s="92">
        <v>95.070422535211264</v>
      </c>
      <c r="M22" s="91">
        <v>560</v>
      </c>
      <c r="N22" s="91">
        <v>403</v>
      </c>
      <c r="O22" s="91">
        <f t="shared" si="2"/>
        <v>157</v>
      </c>
      <c r="P22" s="92">
        <f t="shared" si="3"/>
        <v>38.95781637717122</v>
      </c>
    </row>
    <row r="23" spans="1:16" ht="15" customHeight="1">
      <c r="A23" s="94" t="s">
        <v>499</v>
      </c>
      <c r="B23" s="91">
        <v>3250</v>
      </c>
      <c r="C23" s="91">
        <v>1374</v>
      </c>
      <c r="D23" s="92">
        <v>42.276923076923076</v>
      </c>
      <c r="E23" s="91">
        <v>1400</v>
      </c>
      <c r="F23" s="91">
        <v>3000</v>
      </c>
      <c r="G23" s="91">
        <f t="shared" si="0"/>
        <v>-1600</v>
      </c>
      <c r="H23" s="92">
        <f t="shared" si="1"/>
        <v>-53.333333333333336</v>
      </c>
      <c r="I23" s="93" t="s">
        <v>315</v>
      </c>
      <c r="J23" s="91">
        <v>6644</v>
      </c>
      <c r="K23" s="91">
        <v>5011</v>
      </c>
      <c r="L23" s="92">
        <v>75.421432871763997</v>
      </c>
      <c r="M23" s="91">
        <v>5500</v>
      </c>
      <c r="N23" s="91">
        <v>4985</v>
      </c>
      <c r="O23" s="91">
        <f t="shared" si="2"/>
        <v>515</v>
      </c>
      <c r="P23" s="92">
        <f t="shared" si="3"/>
        <v>10.330992978936811</v>
      </c>
    </row>
    <row r="24" spans="1:16" ht="15" customHeight="1">
      <c r="A24" s="94" t="s">
        <v>500</v>
      </c>
      <c r="B24" s="91">
        <v>500</v>
      </c>
      <c r="C24" s="91">
        <v>736</v>
      </c>
      <c r="D24" s="92">
        <v>147.19999999999999</v>
      </c>
      <c r="E24" s="91">
        <v>800</v>
      </c>
      <c r="F24" s="91">
        <v>464</v>
      </c>
      <c r="G24" s="91">
        <f t="shared" si="0"/>
        <v>336</v>
      </c>
      <c r="H24" s="92">
        <f t="shared" si="1"/>
        <v>72.41379310344827</v>
      </c>
      <c r="I24" s="93" t="s">
        <v>322</v>
      </c>
      <c r="J24" s="91">
        <v>945</v>
      </c>
      <c r="K24" s="91">
        <v>873</v>
      </c>
      <c r="L24" s="92">
        <v>92.38095238095238</v>
      </c>
      <c r="M24" s="91">
        <v>900</v>
      </c>
      <c r="N24" s="91">
        <v>1082</v>
      </c>
      <c r="O24" s="91">
        <f t="shared" si="2"/>
        <v>-182</v>
      </c>
      <c r="P24" s="92">
        <f t="shared" si="3"/>
        <v>-16.820702402957487</v>
      </c>
    </row>
    <row r="25" spans="1:16" ht="15" customHeight="1">
      <c r="A25" s="94" t="s">
        <v>501</v>
      </c>
      <c r="B25" s="91"/>
      <c r="C25" s="91">
        <v>879</v>
      </c>
      <c r="D25" s="92"/>
      <c r="E25" s="91">
        <v>900</v>
      </c>
      <c r="F25" s="91">
        <v>3684</v>
      </c>
      <c r="G25" s="91">
        <f t="shared" si="0"/>
        <v>-2784</v>
      </c>
      <c r="H25" s="92">
        <f t="shared" si="1"/>
        <v>-75.570032573289907</v>
      </c>
      <c r="I25" s="93" t="s">
        <v>325</v>
      </c>
      <c r="J25" s="91">
        <v>1044</v>
      </c>
      <c r="K25" s="91">
        <v>933</v>
      </c>
      <c r="L25" s="92">
        <v>89.367816091954026</v>
      </c>
      <c r="M25" s="91">
        <v>1000</v>
      </c>
      <c r="N25" s="91">
        <v>746</v>
      </c>
      <c r="O25" s="91">
        <f t="shared" si="2"/>
        <v>254</v>
      </c>
      <c r="P25" s="92">
        <f t="shared" si="3"/>
        <v>34.048257372654156</v>
      </c>
    </row>
    <row r="26" spans="1:16" ht="15" customHeight="1">
      <c r="A26" s="93" t="s">
        <v>502</v>
      </c>
      <c r="B26" s="91">
        <v>600</v>
      </c>
      <c r="C26" s="91">
        <v>6579</v>
      </c>
      <c r="D26" s="92">
        <v>1096.5</v>
      </c>
      <c r="E26" s="95">
        <v>7600</v>
      </c>
      <c r="F26" s="95">
        <v>600</v>
      </c>
      <c r="G26" s="95">
        <f t="shared" si="0"/>
        <v>7000</v>
      </c>
      <c r="H26" s="92">
        <f t="shared" si="1"/>
        <v>1166.6666666666665</v>
      </c>
      <c r="I26" s="93" t="s">
        <v>503</v>
      </c>
      <c r="J26" s="91">
        <v>1305</v>
      </c>
      <c r="K26" s="91">
        <v>1284</v>
      </c>
      <c r="L26" s="92">
        <v>98.390804597701148</v>
      </c>
      <c r="M26" s="91">
        <v>1300</v>
      </c>
      <c r="N26" s="91">
        <v>2312</v>
      </c>
      <c r="O26" s="91">
        <f t="shared" si="2"/>
        <v>-1012</v>
      </c>
      <c r="P26" s="92">
        <f t="shared" si="3"/>
        <v>-43.771626297577853</v>
      </c>
    </row>
    <row r="27" spans="1:16" ht="15" customHeight="1">
      <c r="A27" s="94" t="s">
        <v>504</v>
      </c>
      <c r="B27" s="91"/>
      <c r="C27" s="91">
        <v>22</v>
      </c>
      <c r="D27" s="92"/>
      <c r="E27" s="91">
        <v>22</v>
      </c>
      <c r="F27" s="91"/>
      <c r="G27" s="91">
        <f t="shared" si="0"/>
        <v>22</v>
      </c>
      <c r="H27" s="92"/>
      <c r="I27" s="93" t="s">
        <v>332</v>
      </c>
      <c r="J27" s="91">
        <v>623</v>
      </c>
      <c r="K27" s="91">
        <v>619</v>
      </c>
      <c r="L27" s="92">
        <v>99.357945425361166</v>
      </c>
      <c r="M27" s="91">
        <v>623</v>
      </c>
      <c r="N27" s="91">
        <v>633</v>
      </c>
      <c r="O27" s="91">
        <f t="shared" si="2"/>
        <v>-10</v>
      </c>
      <c r="P27" s="92">
        <f t="shared" si="3"/>
        <v>-1.5797788309636649</v>
      </c>
    </row>
    <row r="28" spans="1:16" ht="15" customHeight="1">
      <c r="A28" s="94" t="s">
        <v>505</v>
      </c>
      <c r="B28" s="91">
        <v>0</v>
      </c>
      <c r="C28" s="91">
        <v>271</v>
      </c>
      <c r="D28" s="92"/>
      <c r="E28" s="91">
        <v>278</v>
      </c>
      <c r="F28" s="91">
        <v>206</v>
      </c>
      <c r="G28" s="91">
        <f t="shared" si="0"/>
        <v>72</v>
      </c>
      <c r="H28" s="92">
        <f t="shared" si="1"/>
        <v>34.95145631067961</v>
      </c>
      <c r="I28" s="93" t="s">
        <v>339</v>
      </c>
      <c r="J28" s="91">
        <v>7841</v>
      </c>
      <c r="K28" s="91">
        <v>2154</v>
      </c>
      <c r="L28" s="92">
        <v>27.470985843642392</v>
      </c>
      <c r="M28" s="91">
        <f>6094-500</f>
        <v>5594</v>
      </c>
      <c r="N28" s="91">
        <v>4180</v>
      </c>
      <c r="O28" s="91">
        <f t="shared" si="2"/>
        <v>1414</v>
      </c>
      <c r="P28" s="92">
        <f t="shared" si="3"/>
        <v>33.827751196172251</v>
      </c>
    </row>
    <row r="29" spans="1:16" ht="15" customHeight="1">
      <c r="A29" s="90" t="s">
        <v>506</v>
      </c>
      <c r="B29" s="91">
        <v>86700</v>
      </c>
      <c r="C29" s="91">
        <v>82613</v>
      </c>
      <c r="D29" s="92">
        <v>95.286043829296432</v>
      </c>
      <c r="E29" s="91">
        <f>E20+E6</f>
        <v>86700</v>
      </c>
      <c r="F29" s="91">
        <f>F20+F6</f>
        <v>92200</v>
      </c>
      <c r="G29" s="91">
        <f t="shared" si="0"/>
        <v>-5500</v>
      </c>
      <c r="H29" s="92">
        <f t="shared" si="1"/>
        <v>-5.9652928416485906</v>
      </c>
      <c r="I29" s="93" t="s">
        <v>342</v>
      </c>
      <c r="J29" s="91">
        <v>1165</v>
      </c>
      <c r="K29" s="91">
        <v>1165</v>
      </c>
      <c r="L29" s="92">
        <v>100</v>
      </c>
      <c r="M29" s="91">
        <v>1650</v>
      </c>
      <c r="N29" s="91">
        <v>210</v>
      </c>
      <c r="O29" s="91">
        <f t="shared" si="2"/>
        <v>1440</v>
      </c>
      <c r="P29" s="92">
        <f t="shared" si="3"/>
        <v>685.71428571428567</v>
      </c>
    </row>
    <row r="30" spans="1:16" ht="15" customHeight="1">
      <c r="A30" s="90" t="s">
        <v>507</v>
      </c>
      <c r="B30" s="91">
        <v>52350</v>
      </c>
      <c r="C30" s="91">
        <v>47563</v>
      </c>
      <c r="D30" s="92">
        <v>90.855778414517673</v>
      </c>
      <c r="E30" s="91">
        <f>SUM(E31:E34)</f>
        <v>52350</v>
      </c>
      <c r="F30" s="91">
        <f>SUM(F31:F34)</f>
        <v>49556</v>
      </c>
      <c r="G30" s="91">
        <f t="shared" si="0"/>
        <v>2794</v>
      </c>
      <c r="H30" s="92">
        <f t="shared" si="1"/>
        <v>5.6380660263136653</v>
      </c>
      <c r="I30" s="93" t="s">
        <v>508</v>
      </c>
      <c r="J30" s="91">
        <v>223</v>
      </c>
      <c r="K30" s="91">
        <v>223</v>
      </c>
      <c r="L30" s="92">
        <v>100</v>
      </c>
      <c r="M30" s="91">
        <v>223</v>
      </c>
      <c r="N30" s="91">
        <v>31</v>
      </c>
      <c r="O30" s="91">
        <f t="shared" si="2"/>
        <v>192</v>
      </c>
      <c r="P30" s="92">
        <f t="shared" si="3"/>
        <v>619.35483870967744</v>
      </c>
    </row>
    <row r="31" spans="1:16" ht="15" customHeight="1">
      <c r="A31" s="94" t="s">
        <v>509</v>
      </c>
      <c r="B31" s="91">
        <v>33175</v>
      </c>
      <c r="C31" s="91">
        <v>26559</v>
      </c>
      <c r="D31" s="92">
        <v>80.057272042200452</v>
      </c>
      <c r="E31" s="91">
        <v>28404</v>
      </c>
      <c r="F31" s="91">
        <v>30321</v>
      </c>
      <c r="G31" s="91">
        <f t="shared" si="0"/>
        <v>-1917</v>
      </c>
      <c r="H31" s="92">
        <f t="shared" si="1"/>
        <v>-6.3223508459483533</v>
      </c>
      <c r="I31" s="93"/>
      <c r="J31" s="91"/>
      <c r="K31" s="91"/>
      <c r="L31" s="92"/>
      <c r="M31" s="91"/>
      <c r="N31" s="91"/>
      <c r="O31" s="91"/>
      <c r="P31" s="92"/>
    </row>
    <row r="32" spans="1:16" ht="15" customHeight="1">
      <c r="A32" s="94" t="s">
        <v>510</v>
      </c>
      <c r="B32" s="91"/>
      <c r="C32" s="91">
        <v>283</v>
      </c>
      <c r="D32" s="92"/>
      <c r="E32" s="91">
        <v>300</v>
      </c>
      <c r="F32" s="91">
        <v>43</v>
      </c>
      <c r="G32" s="91">
        <f t="shared" si="0"/>
        <v>257</v>
      </c>
      <c r="H32" s="92">
        <f t="shared" si="1"/>
        <v>597.67441860465112</v>
      </c>
      <c r="I32" s="93"/>
      <c r="J32" s="91"/>
      <c r="K32" s="91"/>
      <c r="L32" s="92"/>
      <c r="M32" s="91"/>
      <c r="N32" s="91"/>
      <c r="O32" s="91"/>
      <c r="P32" s="92"/>
    </row>
    <row r="33" spans="1:16" ht="15" customHeight="1">
      <c r="A33" s="94" t="s">
        <v>511</v>
      </c>
      <c r="B33" s="91"/>
      <c r="C33" s="91">
        <v>1671</v>
      </c>
      <c r="D33" s="92"/>
      <c r="E33" s="91">
        <v>1671</v>
      </c>
      <c r="F33" s="91"/>
      <c r="G33" s="91">
        <f t="shared" si="0"/>
        <v>1671</v>
      </c>
      <c r="H33" s="92"/>
      <c r="I33" s="93"/>
      <c r="J33" s="91"/>
      <c r="K33" s="91"/>
      <c r="L33" s="92"/>
      <c r="M33" s="91"/>
      <c r="N33" s="91"/>
      <c r="O33" s="91"/>
      <c r="P33" s="92"/>
    </row>
    <row r="34" spans="1:16" ht="15" customHeight="1">
      <c r="A34" s="94" t="s">
        <v>512</v>
      </c>
      <c r="B34" s="91">
        <v>19175</v>
      </c>
      <c r="C34" s="91">
        <v>19050</v>
      </c>
      <c r="D34" s="92">
        <v>99.348109517601046</v>
      </c>
      <c r="E34" s="91">
        <f>18000+3975</f>
        <v>21975</v>
      </c>
      <c r="F34" s="91">
        <v>19192</v>
      </c>
      <c r="G34" s="91">
        <f t="shared" si="0"/>
        <v>2783</v>
      </c>
      <c r="H34" s="92">
        <f t="shared" si="1"/>
        <v>14.500833680700293</v>
      </c>
      <c r="I34" s="93"/>
      <c r="J34" s="91"/>
      <c r="K34" s="91"/>
      <c r="L34" s="92"/>
      <c r="M34" s="91"/>
      <c r="N34" s="91"/>
      <c r="O34" s="91"/>
      <c r="P34" s="92"/>
    </row>
    <row r="35" spans="1:16" ht="15" customHeight="1">
      <c r="A35" s="90" t="s">
        <v>513</v>
      </c>
      <c r="B35" s="91">
        <v>139050</v>
      </c>
      <c r="C35" s="91">
        <v>130176</v>
      </c>
      <c r="D35" s="92">
        <v>93.618122977346275</v>
      </c>
      <c r="E35" s="91">
        <f>E29+E30</f>
        <v>139050</v>
      </c>
      <c r="F35" s="91">
        <f>F29+F30</f>
        <v>141756</v>
      </c>
      <c r="G35" s="91">
        <f t="shared" si="0"/>
        <v>-2706</v>
      </c>
      <c r="H35" s="92">
        <f t="shared" si="1"/>
        <v>-1.9089139084059934</v>
      </c>
      <c r="I35" s="96" t="s">
        <v>534</v>
      </c>
      <c r="J35" s="91">
        <v>148296</v>
      </c>
      <c r="K35" s="91">
        <v>125044</v>
      </c>
      <c r="L35" s="92">
        <v>84.320548093003183</v>
      </c>
      <c r="M35" s="91">
        <v>135000</v>
      </c>
      <c r="N35" s="91">
        <v>120800</v>
      </c>
      <c r="O35" s="91">
        <f t="shared" si="2"/>
        <v>14200</v>
      </c>
      <c r="P35" s="92">
        <f t="shared" si="3"/>
        <v>11.754966887417218</v>
      </c>
    </row>
    <row r="36" spans="1:16" ht="15" customHeight="1">
      <c r="A36" s="90" t="s">
        <v>514</v>
      </c>
      <c r="B36" s="91">
        <v>70000</v>
      </c>
      <c r="C36" s="91">
        <v>148715</v>
      </c>
      <c r="D36" s="92">
        <v>212.45</v>
      </c>
      <c r="E36" s="91">
        <v>149000</v>
      </c>
      <c r="F36" s="91">
        <v>36113</v>
      </c>
      <c r="G36" s="91">
        <f t="shared" si="0"/>
        <v>112887</v>
      </c>
      <c r="H36" s="92">
        <f t="shared" si="1"/>
        <v>312.59380278570046</v>
      </c>
      <c r="I36" s="96" t="s">
        <v>535</v>
      </c>
      <c r="J36" s="91">
        <v>83404</v>
      </c>
      <c r="K36" s="91">
        <v>65142</v>
      </c>
      <c r="L36" s="92">
        <v>78.104167665819389</v>
      </c>
      <c r="M36" s="91">
        <v>100000</v>
      </c>
      <c r="N36" s="91">
        <v>39680</v>
      </c>
      <c r="O36" s="91">
        <f t="shared" si="2"/>
        <v>60320</v>
      </c>
      <c r="P36" s="92">
        <f t="shared" si="3"/>
        <v>152.01612903225808</v>
      </c>
    </row>
    <row r="37" spans="1:16" ht="35.4" customHeight="1">
      <c r="A37" s="108" t="s">
        <v>575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</row>
    <row r="39" spans="1:16">
      <c r="A39" t="s">
        <v>515</v>
      </c>
    </row>
  </sheetData>
  <mergeCells count="17">
    <mergeCell ref="K4:L4"/>
    <mergeCell ref="N4:N5"/>
    <mergeCell ref="A37:P37"/>
    <mergeCell ref="M3:P3"/>
    <mergeCell ref="A3:B3"/>
    <mergeCell ref="A2:P2"/>
    <mergeCell ref="G3:I3"/>
    <mergeCell ref="A4:A5"/>
    <mergeCell ref="B4:B5"/>
    <mergeCell ref="C4:D4"/>
    <mergeCell ref="F4:F5"/>
    <mergeCell ref="I4:I5"/>
    <mergeCell ref="E4:E5"/>
    <mergeCell ref="M4:M5"/>
    <mergeCell ref="H4:H5"/>
    <mergeCell ref="P4:P5"/>
    <mergeCell ref="J4:J5"/>
  </mergeCells>
  <phoneticPr fontId="3" type="noConversion"/>
  <printOptions horizontalCentered="1"/>
  <pageMargins left="0.51181102362204722" right="0.51181102362204722" top="0.55118110236220474" bottom="0.55118110236220474" header="0.31496062992125984" footer="0.31496062992125984"/>
  <pageSetup paperSize="9" scale="8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4"/>
  <sheetViews>
    <sheetView workbookViewId="0">
      <selection activeCell="A8" sqref="A8"/>
    </sheetView>
  </sheetViews>
  <sheetFormatPr defaultColWidth="9" defaultRowHeight="15.6"/>
  <cols>
    <col min="1" max="1" width="28" style="2" customWidth="1"/>
    <col min="2" max="2" width="18.8984375" style="2" customWidth="1"/>
    <col min="3" max="3" width="17.8984375" style="2" customWidth="1"/>
    <col min="4" max="4" width="13.69921875" style="2" customWidth="1"/>
    <col min="5" max="16384" width="9" style="2"/>
  </cols>
  <sheetData>
    <row r="1" spans="1:4">
      <c r="A1" s="1" t="s">
        <v>576</v>
      </c>
    </row>
    <row r="2" spans="1:4" ht="24" customHeight="1">
      <c r="A2" s="121" t="s">
        <v>6</v>
      </c>
      <c r="B2" s="121"/>
      <c r="C2" s="121"/>
      <c r="D2" s="121"/>
    </row>
    <row r="3" spans="1:4" ht="24.6" customHeight="1">
      <c r="A3" s="16"/>
      <c r="B3" s="3"/>
      <c r="C3" s="3"/>
      <c r="D3" s="4" t="s">
        <v>0</v>
      </c>
    </row>
    <row r="4" spans="1:4" ht="21" customHeight="1">
      <c r="A4" s="122" t="s">
        <v>1</v>
      </c>
      <c r="B4" s="123" t="s">
        <v>7</v>
      </c>
      <c r="C4" s="123" t="s">
        <v>8</v>
      </c>
      <c r="D4" s="123" t="s">
        <v>2</v>
      </c>
    </row>
    <row r="5" spans="1:4" ht="18.75" customHeight="1">
      <c r="A5" s="122"/>
      <c r="B5" s="124"/>
      <c r="C5" s="124"/>
      <c r="D5" s="124"/>
    </row>
    <row r="6" spans="1:4" ht="18.75" customHeight="1">
      <c r="A6" s="11" t="s">
        <v>9</v>
      </c>
      <c r="B6" s="82">
        <f>SUM(B7:B19)</f>
        <v>68700</v>
      </c>
      <c r="C6" s="82">
        <f>SUM(C7:C19)</f>
        <v>76500</v>
      </c>
      <c r="D6" s="5">
        <f>(C6/B6-1)*100</f>
        <v>11.353711790393017</v>
      </c>
    </row>
    <row r="7" spans="1:4" ht="18.75" customHeight="1">
      <c r="A7" s="12" t="s">
        <v>10</v>
      </c>
      <c r="B7" s="83">
        <v>21142</v>
      </c>
      <c r="C7" s="117">
        <v>31700</v>
      </c>
      <c r="D7" s="119">
        <v>7.46</v>
      </c>
    </row>
    <row r="8" spans="1:4" ht="18.75" customHeight="1">
      <c r="A8" s="12" t="s">
        <v>11</v>
      </c>
      <c r="B8" s="83">
        <v>8358</v>
      </c>
      <c r="C8" s="118"/>
      <c r="D8" s="120"/>
    </row>
    <row r="9" spans="1:4" ht="18.75" customHeight="1">
      <c r="A9" s="12" t="s">
        <v>12</v>
      </c>
      <c r="B9" s="83">
        <v>11900</v>
      </c>
      <c r="C9" s="6">
        <v>12350</v>
      </c>
      <c r="D9" s="7">
        <f t="shared" ref="D9:D26" si="0">(C9/B9-1)*100</f>
        <v>3.7815126050420256</v>
      </c>
    </row>
    <row r="10" spans="1:4" ht="18.75" customHeight="1">
      <c r="A10" s="12" t="s">
        <v>13</v>
      </c>
      <c r="B10" s="83">
        <v>2750</v>
      </c>
      <c r="C10" s="6">
        <v>2850</v>
      </c>
      <c r="D10" s="7">
        <f t="shared" si="0"/>
        <v>3.6363636363636376</v>
      </c>
    </row>
    <row r="11" spans="1:4" ht="18.75" customHeight="1">
      <c r="A11" s="12" t="s">
        <v>14</v>
      </c>
      <c r="B11" s="83">
        <v>180</v>
      </c>
      <c r="C11" s="6">
        <v>200</v>
      </c>
      <c r="D11" s="7">
        <f t="shared" si="0"/>
        <v>11.111111111111116</v>
      </c>
    </row>
    <row r="12" spans="1:4" ht="18.75" customHeight="1">
      <c r="A12" s="12" t="s">
        <v>15</v>
      </c>
      <c r="B12" s="83">
        <v>4400</v>
      </c>
      <c r="C12" s="6">
        <v>4500</v>
      </c>
      <c r="D12" s="7">
        <f t="shared" si="0"/>
        <v>2.2727272727272707</v>
      </c>
    </row>
    <row r="13" spans="1:4" ht="18.75" customHeight="1">
      <c r="A13" s="12" t="s">
        <v>16</v>
      </c>
      <c r="B13" s="83">
        <v>2800</v>
      </c>
      <c r="C13" s="6">
        <v>3500</v>
      </c>
      <c r="D13" s="7">
        <f t="shared" si="0"/>
        <v>25</v>
      </c>
    </row>
    <row r="14" spans="1:4" ht="18.75" customHeight="1">
      <c r="A14" s="12" t="s">
        <v>17</v>
      </c>
      <c r="B14" s="83">
        <v>1050</v>
      </c>
      <c r="C14" s="6">
        <v>1300</v>
      </c>
      <c r="D14" s="7">
        <f t="shared" si="0"/>
        <v>23.809523809523814</v>
      </c>
    </row>
    <row r="15" spans="1:4" ht="18.75" customHeight="1">
      <c r="A15" s="12" t="s">
        <v>18</v>
      </c>
      <c r="B15" s="83">
        <v>3500</v>
      </c>
      <c r="C15" s="6">
        <v>4800</v>
      </c>
      <c r="D15" s="7">
        <f t="shared" si="0"/>
        <v>37.142857142857146</v>
      </c>
    </row>
    <row r="16" spans="1:4" ht="18.75" customHeight="1">
      <c r="A16" s="12" t="s">
        <v>19</v>
      </c>
      <c r="B16" s="83">
        <v>7800</v>
      </c>
      <c r="C16" s="6">
        <v>9800</v>
      </c>
      <c r="D16" s="7">
        <f t="shared" si="0"/>
        <v>25.641025641025639</v>
      </c>
    </row>
    <row r="17" spans="1:4" ht="18.75" customHeight="1">
      <c r="A17" s="12" t="s">
        <v>20</v>
      </c>
      <c r="B17" s="83">
        <v>2</v>
      </c>
      <c r="C17" s="6"/>
      <c r="D17" s="7">
        <f t="shared" si="0"/>
        <v>-100</v>
      </c>
    </row>
    <row r="18" spans="1:4" ht="18.75" customHeight="1">
      <c r="A18" s="12" t="s">
        <v>21</v>
      </c>
      <c r="B18" s="83">
        <v>1218</v>
      </c>
      <c r="C18" s="6">
        <v>1500</v>
      </c>
      <c r="D18" s="7">
        <f t="shared" si="0"/>
        <v>23.152709359605915</v>
      </c>
    </row>
    <row r="19" spans="1:4" ht="18.75" customHeight="1">
      <c r="A19" s="12" t="s">
        <v>22</v>
      </c>
      <c r="B19" s="83">
        <v>3600</v>
      </c>
      <c r="C19" s="6">
        <v>4000</v>
      </c>
      <c r="D19" s="7">
        <f t="shared" si="0"/>
        <v>11.111111111111116</v>
      </c>
    </row>
    <row r="20" spans="1:4" ht="18.75" customHeight="1">
      <c r="A20" s="11" t="s">
        <v>23</v>
      </c>
      <c r="B20" s="82">
        <f>B21+B23+B24+B25+B28+B29+B26</f>
        <v>18000</v>
      </c>
      <c r="C20" s="82">
        <f>C21+C23+C24+C25+C28+C29+C26</f>
        <v>12000</v>
      </c>
      <c r="D20" s="5">
        <f t="shared" si="0"/>
        <v>-33.333333333333336</v>
      </c>
    </row>
    <row r="21" spans="1:4" ht="18.75" customHeight="1">
      <c r="A21" s="12" t="s">
        <v>24</v>
      </c>
      <c r="B21" s="83">
        <v>7000</v>
      </c>
      <c r="C21" s="6">
        <v>3500</v>
      </c>
      <c r="D21" s="7">
        <f t="shared" si="0"/>
        <v>-50</v>
      </c>
    </row>
    <row r="22" spans="1:4" ht="18.75" customHeight="1">
      <c r="A22" s="12" t="s">
        <v>25</v>
      </c>
      <c r="B22" s="83">
        <v>1600</v>
      </c>
      <c r="C22" s="6">
        <v>1800</v>
      </c>
      <c r="D22" s="7">
        <f t="shared" si="0"/>
        <v>12.5</v>
      </c>
    </row>
    <row r="23" spans="1:4" ht="18.75" customHeight="1">
      <c r="A23" s="12" t="s">
        <v>26</v>
      </c>
      <c r="B23" s="83">
        <v>1400</v>
      </c>
      <c r="C23" s="6">
        <v>1500</v>
      </c>
      <c r="D23" s="7">
        <f t="shared" si="0"/>
        <v>7.1428571428571397</v>
      </c>
    </row>
    <row r="24" spans="1:4" ht="18.75" customHeight="1">
      <c r="A24" s="12" t="s">
        <v>27</v>
      </c>
      <c r="B24" s="83">
        <v>800</v>
      </c>
      <c r="C24" s="6">
        <v>1000</v>
      </c>
      <c r="D24" s="7">
        <f t="shared" si="0"/>
        <v>25</v>
      </c>
    </row>
    <row r="25" spans="1:4" ht="18.75" customHeight="1">
      <c r="A25" s="12" t="s">
        <v>28</v>
      </c>
      <c r="B25" s="83">
        <v>900</v>
      </c>
      <c r="C25" s="6"/>
      <c r="D25" s="7">
        <f t="shared" si="0"/>
        <v>-100</v>
      </c>
    </row>
    <row r="26" spans="1:4" ht="18.75" customHeight="1">
      <c r="A26" s="12" t="s">
        <v>29</v>
      </c>
      <c r="B26" s="83">
        <v>7600</v>
      </c>
      <c r="C26" s="6">
        <v>6000</v>
      </c>
      <c r="D26" s="7">
        <f t="shared" si="0"/>
        <v>-21.052631578947366</v>
      </c>
    </row>
    <row r="27" spans="1:4" ht="18.75" customHeight="1">
      <c r="A27" s="12" t="s">
        <v>30</v>
      </c>
      <c r="B27" s="83"/>
      <c r="C27" s="6"/>
      <c r="D27" s="7"/>
    </row>
    <row r="28" spans="1:4" ht="18.75" customHeight="1">
      <c r="A28" s="12" t="s">
        <v>31</v>
      </c>
      <c r="B28" s="84">
        <v>22</v>
      </c>
      <c r="C28" s="6"/>
      <c r="D28" s="7">
        <f>(C28/B28-1)*100</f>
        <v>-100</v>
      </c>
    </row>
    <row r="29" spans="1:4" ht="18.75" customHeight="1">
      <c r="A29" s="12" t="s">
        <v>32</v>
      </c>
      <c r="B29" s="84">
        <v>278</v>
      </c>
      <c r="C29" s="6"/>
      <c r="D29" s="7">
        <f>(C29/B29-1)*100</f>
        <v>-100</v>
      </c>
    </row>
    <row r="30" spans="1:4" ht="18.75" customHeight="1">
      <c r="A30" s="13" t="s">
        <v>33</v>
      </c>
      <c r="B30" s="85">
        <f>B20+B6</f>
        <v>86700</v>
      </c>
      <c r="C30" s="85">
        <f>C20+C6</f>
        <v>88500</v>
      </c>
      <c r="D30" s="5">
        <f>(C30/B30-1)*100</f>
        <v>2.076124567474058</v>
      </c>
    </row>
    <row r="31" spans="1:4" ht="18.75" customHeight="1">
      <c r="A31" s="14" t="s">
        <v>34</v>
      </c>
      <c r="B31" s="85">
        <f>SUM(B32:B36)</f>
        <v>52350</v>
      </c>
      <c r="C31" s="85">
        <f>SUM(C32:C36)</f>
        <v>54500</v>
      </c>
      <c r="D31" s="5">
        <f>(C31/B31-1)*100</f>
        <v>4.1069723018147153</v>
      </c>
    </row>
    <row r="32" spans="1:4" ht="18.75" customHeight="1">
      <c r="A32" s="15" t="s">
        <v>35</v>
      </c>
      <c r="B32" s="86">
        <v>28404</v>
      </c>
      <c r="C32" s="6">
        <v>31700</v>
      </c>
      <c r="D32" s="7">
        <f>(C32/B32-1)*100</f>
        <v>11.603999436699052</v>
      </c>
    </row>
    <row r="33" spans="1:4" ht="18.75" customHeight="1">
      <c r="A33" s="15" t="s">
        <v>36</v>
      </c>
      <c r="B33" s="86">
        <v>1671</v>
      </c>
      <c r="C33" s="6"/>
      <c r="D33" s="7"/>
    </row>
    <row r="34" spans="1:4" ht="18.75" customHeight="1">
      <c r="A34" s="15" t="s">
        <v>37</v>
      </c>
      <c r="B34" s="86">
        <v>300</v>
      </c>
      <c r="C34" s="6"/>
      <c r="D34" s="7">
        <f>(C34/B34-1)*100</f>
        <v>-100</v>
      </c>
    </row>
    <row r="35" spans="1:4" ht="18.75" customHeight="1">
      <c r="A35" s="15" t="s">
        <v>38</v>
      </c>
      <c r="B35" s="84">
        <f>B9*1.5</f>
        <v>17850</v>
      </c>
      <c r="C35" s="6">
        <f>C9*1.5</f>
        <v>18525</v>
      </c>
      <c r="D35" s="7">
        <f>(C35/B35-1)*100</f>
        <v>3.7815126050420256</v>
      </c>
    </row>
    <row r="36" spans="1:4" ht="18.75" customHeight="1">
      <c r="A36" s="15" t="s">
        <v>39</v>
      </c>
      <c r="B36" s="84">
        <f>B10*1.5</f>
        <v>4125</v>
      </c>
      <c r="C36" s="87">
        <f>C10*1.5</f>
        <v>4275</v>
      </c>
      <c r="D36" s="7">
        <f>(C36/B36-1)*100</f>
        <v>3.6363636363636376</v>
      </c>
    </row>
    <row r="37" spans="1:4" ht="18" hidden="1" customHeight="1">
      <c r="A37" s="13" t="s">
        <v>40</v>
      </c>
      <c r="B37" s="84">
        <f>'[1]2016年表一'!C37</f>
        <v>3975</v>
      </c>
      <c r="C37" s="18"/>
      <c r="D37" s="7">
        <f>C37/B37-1</f>
        <v>-1</v>
      </c>
    </row>
    <row r="38" spans="1:4" ht="18" hidden="1" customHeight="1">
      <c r="A38" s="9" t="s">
        <v>3</v>
      </c>
      <c r="B38" s="18">
        <v>71470</v>
      </c>
      <c r="C38" s="18"/>
      <c r="D38" s="7">
        <f>C38/B38-1</f>
        <v>-1</v>
      </c>
    </row>
    <row r="39" spans="1:4" ht="18" hidden="1" customHeight="1">
      <c r="A39" s="9" t="s">
        <v>4</v>
      </c>
      <c r="B39" s="18">
        <v>3630</v>
      </c>
      <c r="C39" s="18"/>
      <c r="D39" s="7">
        <f>C39/B39-1</f>
        <v>-1</v>
      </c>
    </row>
    <row r="40" spans="1:4" ht="18" hidden="1" customHeight="1">
      <c r="A40" s="10" t="s">
        <v>5</v>
      </c>
      <c r="B40" s="18" t="s">
        <v>528</v>
      </c>
      <c r="C40" s="18"/>
      <c r="D40" s="8"/>
    </row>
    <row r="41" spans="1:4" ht="18" customHeight="1">
      <c r="A41" s="17" t="s">
        <v>41</v>
      </c>
      <c r="B41" s="88">
        <f>B30+B31</f>
        <v>139050</v>
      </c>
      <c r="C41" s="88">
        <f>C30+C31</f>
        <v>143000</v>
      </c>
      <c r="D41" s="5">
        <f>(C41/B41-1)*100</f>
        <v>2.8407047824523524</v>
      </c>
    </row>
    <row r="42" spans="1:4" ht="18" customHeight="1"/>
    <row r="43" spans="1:4" ht="18" customHeight="1"/>
    <row r="44" spans="1:4" ht="18" customHeight="1"/>
    <row r="45" spans="1:4" ht="18" customHeight="1"/>
    <row r="46" spans="1:4" ht="18" customHeight="1"/>
    <row r="47" spans="1:4" ht="18" customHeight="1"/>
    <row r="48" spans="1: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</sheetData>
  <mergeCells count="7">
    <mergeCell ref="C7:C8"/>
    <mergeCell ref="D7:D8"/>
    <mergeCell ref="A2:D2"/>
    <mergeCell ref="A4:A5"/>
    <mergeCell ref="B4:B5"/>
    <mergeCell ref="C4:C5"/>
    <mergeCell ref="D4:D5"/>
  </mergeCells>
  <phoneticPr fontId="3" type="noConversion"/>
  <printOptions horizontalCentered="1" verticalCentered="1"/>
  <pageMargins left="0.74803149606299213" right="0.47244094488188981" top="0.51181102362204722" bottom="0.6692913385826772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A9" sqref="A9"/>
    </sheetView>
  </sheetViews>
  <sheetFormatPr defaultRowHeight="15.6"/>
  <cols>
    <col min="1" max="1" width="25.5" customWidth="1"/>
    <col min="2" max="2" width="10.69921875" customWidth="1"/>
    <col min="3" max="3" width="27.5" customWidth="1"/>
    <col min="4" max="4" width="21.59765625" customWidth="1"/>
    <col min="5" max="5" width="10.69921875" customWidth="1"/>
    <col min="6" max="6" width="25.8984375" customWidth="1"/>
  </cols>
  <sheetData>
    <row r="1" spans="1:6">
      <c r="A1" s="19" t="s">
        <v>577</v>
      </c>
    </row>
    <row r="2" spans="1:6" ht="35.25" customHeight="1">
      <c r="A2" s="125" t="s">
        <v>394</v>
      </c>
      <c r="B2" s="125"/>
      <c r="C2" s="125"/>
      <c r="D2" s="125"/>
      <c r="E2" s="125"/>
      <c r="F2" s="125"/>
    </row>
    <row r="3" spans="1:6" ht="22.2" hidden="1">
      <c r="A3" s="41"/>
      <c r="B3" s="42"/>
      <c r="C3" s="42"/>
      <c r="D3" s="42"/>
      <c r="E3" s="42"/>
      <c r="F3" s="42"/>
    </row>
    <row r="4" spans="1:6" ht="33" customHeight="1">
      <c r="F4" s="59" t="s">
        <v>346</v>
      </c>
    </row>
    <row r="5" spans="1:6" s="44" customFormat="1" ht="42" customHeight="1">
      <c r="A5" s="43" t="s">
        <v>383</v>
      </c>
      <c r="B5" s="43" t="s">
        <v>384</v>
      </c>
      <c r="C5" s="43" t="s">
        <v>385</v>
      </c>
      <c r="D5" s="43" t="s">
        <v>383</v>
      </c>
      <c r="E5" s="43" t="s">
        <v>384</v>
      </c>
      <c r="F5" s="43" t="s">
        <v>385</v>
      </c>
    </row>
    <row r="6" spans="1:6" ht="45.6" customHeight="1">
      <c r="A6" s="45" t="s">
        <v>454</v>
      </c>
      <c r="B6" s="69">
        <v>88500</v>
      </c>
      <c r="C6" s="45" t="s">
        <v>386</v>
      </c>
      <c r="D6" s="45" t="s">
        <v>455</v>
      </c>
      <c r="E6" s="69">
        <v>98512</v>
      </c>
      <c r="F6" s="45" t="s">
        <v>387</v>
      </c>
    </row>
    <row r="7" spans="1:6" ht="45.6" customHeight="1">
      <c r="A7" s="45" t="s">
        <v>456</v>
      </c>
      <c r="B7" s="69">
        <v>8548</v>
      </c>
      <c r="C7" s="70" t="s">
        <v>388</v>
      </c>
      <c r="D7" s="45" t="s">
        <v>457</v>
      </c>
      <c r="E7" s="69">
        <v>1036</v>
      </c>
      <c r="F7" s="45" t="s">
        <v>389</v>
      </c>
    </row>
    <row r="8" spans="1:6" ht="45.6" customHeight="1">
      <c r="A8" s="45" t="s">
        <v>458</v>
      </c>
      <c r="B8" s="69">
        <v>2500</v>
      </c>
      <c r="C8" s="70" t="s">
        <v>390</v>
      </c>
      <c r="D8" s="45" t="s">
        <v>459</v>
      </c>
      <c r="E8" s="69">
        <v>18000</v>
      </c>
      <c r="F8" s="45"/>
    </row>
    <row r="9" spans="1:6" ht="45.6" customHeight="1">
      <c r="A9" s="45" t="s">
        <v>460</v>
      </c>
      <c r="B9" s="69">
        <v>18000</v>
      </c>
      <c r="C9" s="70" t="s">
        <v>395</v>
      </c>
      <c r="D9" s="71" t="s">
        <v>391</v>
      </c>
      <c r="E9" s="69">
        <v>15000</v>
      </c>
      <c r="F9" s="70"/>
    </row>
    <row r="10" spans="1:6" ht="45.6" customHeight="1">
      <c r="A10" s="72"/>
      <c r="B10" s="72"/>
      <c r="C10" s="72"/>
      <c r="D10" s="71" t="s">
        <v>392</v>
      </c>
      <c r="E10" s="69">
        <v>3000</v>
      </c>
      <c r="F10" s="70" t="s">
        <v>461</v>
      </c>
    </row>
    <row r="11" spans="1:6" ht="45.6" customHeight="1">
      <c r="A11" s="43" t="s">
        <v>393</v>
      </c>
      <c r="B11" s="69">
        <f>SUM(B6:B10)</f>
        <v>117548</v>
      </c>
      <c r="C11" s="72"/>
      <c r="D11" s="43" t="s">
        <v>393</v>
      </c>
      <c r="E11" s="69">
        <f>SUM(E6:E8)</f>
        <v>117548</v>
      </c>
      <c r="F11" s="72"/>
    </row>
  </sheetData>
  <mergeCells count="1">
    <mergeCell ref="A2:F2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4"/>
  <sheetViews>
    <sheetView showZeros="0" workbookViewId="0">
      <selection activeCell="B14" sqref="B14"/>
    </sheetView>
  </sheetViews>
  <sheetFormatPr defaultColWidth="8.69921875" defaultRowHeight="18.600000000000001" customHeight="1"/>
  <cols>
    <col min="1" max="1" width="9" style="19" customWidth="1"/>
    <col min="2" max="2" width="21.59765625" style="19" customWidth="1"/>
    <col min="3" max="5" width="15.19921875" style="19" customWidth="1"/>
    <col min="6" max="16384" width="8.69921875" style="19"/>
  </cols>
  <sheetData>
    <row r="1" spans="1:5" ht="23.4" customHeight="1">
      <c r="A1" s="19" t="s">
        <v>578</v>
      </c>
    </row>
    <row r="2" spans="1:5" ht="32.4" customHeight="1">
      <c r="A2" s="125" t="s">
        <v>42</v>
      </c>
      <c r="B2" s="125"/>
      <c r="C2" s="125"/>
      <c r="D2" s="125"/>
      <c r="E2" s="125"/>
    </row>
    <row r="3" spans="1:5" ht="27.6" customHeight="1">
      <c r="E3" s="47" t="s">
        <v>538</v>
      </c>
    </row>
    <row r="4" spans="1:5" ht="19.95" customHeight="1">
      <c r="A4" s="128" t="s">
        <v>43</v>
      </c>
      <c r="B4" s="128" t="s">
        <v>44</v>
      </c>
      <c r="C4" s="107" t="s">
        <v>45</v>
      </c>
      <c r="D4" s="107"/>
      <c r="E4" s="107" t="s">
        <v>539</v>
      </c>
    </row>
    <row r="5" spans="1:5" ht="19.95" customHeight="1">
      <c r="A5" s="129"/>
      <c r="B5" s="129"/>
      <c r="C5" s="43" t="s">
        <v>46</v>
      </c>
      <c r="D5" s="43" t="s">
        <v>47</v>
      </c>
      <c r="E5" s="107"/>
    </row>
    <row r="6" spans="1:5" s="20" customFormat="1" ht="18.75" customHeight="1">
      <c r="A6" s="126" t="s">
        <v>48</v>
      </c>
      <c r="B6" s="127"/>
      <c r="C6" s="100">
        <v>48398.38</v>
      </c>
      <c r="D6" s="100">
        <v>50114.080000000002</v>
      </c>
      <c r="E6" s="101">
        <f>C6+D6</f>
        <v>98512.459999999992</v>
      </c>
    </row>
    <row r="7" spans="1:5" ht="18.75" customHeight="1">
      <c r="A7" s="102">
        <v>201</v>
      </c>
      <c r="B7" s="102" t="s">
        <v>49</v>
      </c>
      <c r="C7" s="100">
        <v>7347.35</v>
      </c>
      <c r="D7" s="100">
        <v>3861.7</v>
      </c>
      <c r="E7" s="101">
        <f t="shared" ref="E7:E70" si="0">C7+D7</f>
        <v>11209.05</v>
      </c>
    </row>
    <row r="8" spans="1:5" ht="18.75" customHeight="1">
      <c r="A8" s="102">
        <v>20101</v>
      </c>
      <c r="B8" s="102" t="s">
        <v>50</v>
      </c>
      <c r="C8" s="100">
        <v>395.4</v>
      </c>
      <c r="D8" s="100">
        <v>0</v>
      </c>
      <c r="E8" s="101">
        <f t="shared" si="0"/>
        <v>395.4</v>
      </c>
    </row>
    <row r="9" spans="1:5" ht="18.75" customHeight="1">
      <c r="A9" s="102">
        <v>2010101</v>
      </c>
      <c r="B9" s="102" t="s">
        <v>51</v>
      </c>
      <c r="C9" s="100">
        <v>299.16000000000003</v>
      </c>
      <c r="D9" s="100">
        <v>0</v>
      </c>
      <c r="E9" s="101">
        <f t="shared" si="0"/>
        <v>299.16000000000003</v>
      </c>
    </row>
    <row r="10" spans="1:5" ht="18.75" customHeight="1">
      <c r="A10" s="102">
        <v>2010104</v>
      </c>
      <c r="B10" s="102" t="s">
        <v>52</v>
      </c>
      <c r="C10" s="100">
        <v>25</v>
      </c>
      <c r="D10" s="100">
        <v>0</v>
      </c>
      <c r="E10" s="101">
        <f t="shared" si="0"/>
        <v>25</v>
      </c>
    </row>
    <row r="11" spans="1:5" ht="18.75" customHeight="1">
      <c r="A11" s="102">
        <v>2010150</v>
      </c>
      <c r="B11" s="102" t="s">
        <v>53</v>
      </c>
      <c r="C11" s="100">
        <v>12.74</v>
      </c>
      <c r="D11" s="100">
        <v>0</v>
      </c>
      <c r="E11" s="101">
        <f t="shared" si="0"/>
        <v>12.74</v>
      </c>
    </row>
    <row r="12" spans="1:5" ht="18.75" customHeight="1">
      <c r="A12" s="102">
        <v>2010199</v>
      </c>
      <c r="B12" s="102" t="s">
        <v>54</v>
      </c>
      <c r="C12" s="100">
        <v>58.5</v>
      </c>
      <c r="D12" s="100">
        <v>0</v>
      </c>
      <c r="E12" s="101">
        <f t="shared" si="0"/>
        <v>58.5</v>
      </c>
    </row>
    <row r="13" spans="1:5" ht="18.75" customHeight="1">
      <c r="A13" s="102">
        <v>20102</v>
      </c>
      <c r="B13" s="102" t="s">
        <v>55</v>
      </c>
      <c r="C13" s="100">
        <v>260.74</v>
      </c>
      <c r="D13" s="100">
        <v>0</v>
      </c>
      <c r="E13" s="101">
        <f t="shared" si="0"/>
        <v>260.74</v>
      </c>
    </row>
    <row r="14" spans="1:5" ht="18.75" customHeight="1">
      <c r="A14" s="102">
        <v>2010201</v>
      </c>
      <c r="B14" s="102" t="s">
        <v>56</v>
      </c>
      <c r="C14" s="100">
        <v>186.4</v>
      </c>
      <c r="D14" s="100">
        <v>0</v>
      </c>
      <c r="E14" s="101">
        <f t="shared" si="0"/>
        <v>186.4</v>
      </c>
    </row>
    <row r="15" spans="1:5" ht="18.75" customHeight="1">
      <c r="A15" s="102">
        <v>2010204</v>
      </c>
      <c r="B15" s="102" t="s">
        <v>57</v>
      </c>
      <c r="C15" s="100">
        <v>15</v>
      </c>
      <c r="D15" s="100">
        <v>0</v>
      </c>
      <c r="E15" s="101">
        <f t="shared" si="0"/>
        <v>15</v>
      </c>
    </row>
    <row r="16" spans="1:5" ht="18.75" customHeight="1">
      <c r="A16" s="102">
        <v>2010250</v>
      </c>
      <c r="B16" s="102" t="s">
        <v>58</v>
      </c>
      <c r="C16" s="100">
        <v>12.84</v>
      </c>
      <c r="D16" s="100">
        <v>0</v>
      </c>
      <c r="E16" s="101">
        <f t="shared" si="0"/>
        <v>12.84</v>
      </c>
    </row>
    <row r="17" spans="1:5" ht="18.75" customHeight="1">
      <c r="A17" s="102">
        <v>2010299</v>
      </c>
      <c r="B17" s="102" t="s">
        <v>59</v>
      </c>
      <c r="C17" s="100">
        <v>46.5</v>
      </c>
      <c r="D17" s="100">
        <v>0</v>
      </c>
      <c r="E17" s="101">
        <f t="shared" si="0"/>
        <v>46.5</v>
      </c>
    </row>
    <row r="18" spans="1:5" ht="18.75" customHeight="1">
      <c r="A18" s="102">
        <v>20103</v>
      </c>
      <c r="B18" s="102" t="s">
        <v>60</v>
      </c>
      <c r="C18" s="100">
        <v>2712.28</v>
      </c>
      <c r="D18" s="100">
        <v>433</v>
      </c>
      <c r="E18" s="101">
        <f t="shared" si="0"/>
        <v>3145.28</v>
      </c>
    </row>
    <row r="19" spans="1:5" ht="18.75" customHeight="1">
      <c r="A19" s="102">
        <v>2010301</v>
      </c>
      <c r="B19" s="102" t="s">
        <v>61</v>
      </c>
      <c r="C19" s="100">
        <v>1380.56</v>
      </c>
      <c r="D19" s="100">
        <v>0</v>
      </c>
      <c r="E19" s="101">
        <f t="shared" si="0"/>
        <v>1380.56</v>
      </c>
    </row>
    <row r="20" spans="1:5" ht="18.75" customHeight="1">
      <c r="A20" s="102">
        <v>2010308</v>
      </c>
      <c r="B20" s="102" t="s">
        <v>62</v>
      </c>
      <c r="C20" s="100">
        <v>48.1</v>
      </c>
      <c r="D20" s="100">
        <v>0</v>
      </c>
      <c r="E20" s="101">
        <f t="shared" si="0"/>
        <v>48.1</v>
      </c>
    </row>
    <row r="21" spans="1:5" ht="18.75" customHeight="1">
      <c r="A21" s="102">
        <v>2010350</v>
      </c>
      <c r="B21" s="102" t="s">
        <v>63</v>
      </c>
      <c r="C21" s="100">
        <v>1031.3800000000001</v>
      </c>
      <c r="D21" s="100">
        <v>0</v>
      </c>
      <c r="E21" s="101">
        <f t="shared" si="0"/>
        <v>1031.3800000000001</v>
      </c>
    </row>
    <row r="22" spans="1:5" ht="18.75" customHeight="1">
      <c r="A22" s="102">
        <v>2010399</v>
      </c>
      <c r="B22" s="102" t="s">
        <v>64</v>
      </c>
      <c r="C22" s="100">
        <v>252.24</v>
      </c>
      <c r="D22" s="100">
        <v>433</v>
      </c>
      <c r="E22" s="101">
        <f t="shared" si="0"/>
        <v>685.24</v>
      </c>
    </row>
    <row r="23" spans="1:5" ht="18.75" customHeight="1">
      <c r="A23" s="102">
        <v>20104</v>
      </c>
      <c r="B23" s="102" t="s">
        <v>65</v>
      </c>
      <c r="C23" s="100">
        <v>243.47</v>
      </c>
      <c r="D23" s="100">
        <v>0</v>
      </c>
      <c r="E23" s="101">
        <f t="shared" si="0"/>
        <v>243.47</v>
      </c>
    </row>
    <row r="24" spans="1:5" ht="18.75" customHeight="1">
      <c r="A24" s="102">
        <v>2010401</v>
      </c>
      <c r="B24" s="102" t="s">
        <v>66</v>
      </c>
      <c r="C24" s="100">
        <v>144.63999999999999</v>
      </c>
      <c r="D24" s="100">
        <v>0</v>
      </c>
      <c r="E24" s="101">
        <f t="shared" si="0"/>
        <v>144.63999999999999</v>
      </c>
    </row>
    <row r="25" spans="1:5" ht="18.75" customHeight="1">
      <c r="A25" s="102">
        <v>2010450</v>
      </c>
      <c r="B25" s="102" t="s">
        <v>67</v>
      </c>
      <c r="C25" s="100">
        <v>61.38</v>
      </c>
      <c r="D25" s="100">
        <v>0</v>
      </c>
      <c r="E25" s="101">
        <f t="shared" si="0"/>
        <v>61.38</v>
      </c>
    </row>
    <row r="26" spans="1:5" ht="18.75" customHeight="1">
      <c r="A26" s="102">
        <v>2010499</v>
      </c>
      <c r="B26" s="102" t="s">
        <v>68</v>
      </c>
      <c r="C26" s="100">
        <v>37.450000000000003</v>
      </c>
      <c r="D26" s="100">
        <v>0</v>
      </c>
      <c r="E26" s="101">
        <f t="shared" si="0"/>
        <v>37.450000000000003</v>
      </c>
    </row>
    <row r="27" spans="1:5" ht="18.75" customHeight="1">
      <c r="A27" s="102">
        <v>20105</v>
      </c>
      <c r="B27" s="102" t="s">
        <v>69</v>
      </c>
      <c r="C27" s="100">
        <v>183.89</v>
      </c>
      <c r="D27" s="100">
        <v>106.5</v>
      </c>
      <c r="E27" s="101">
        <f t="shared" si="0"/>
        <v>290.39</v>
      </c>
    </row>
    <row r="28" spans="1:5" ht="18.75" customHeight="1">
      <c r="A28" s="102">
        <v>2010501</v>
      </c>
      <c r="B28" s="102" t="s">
        <v>70</v>
      </c>
      <c r="C28" s="100">
        <v>136.6</v>
      </c>
      <c r="D28" s="100">
        <v>0</v>
      </c>
      <c r="E28" s="101">
        <f t="shared" si="0"/>
        <v>136.6</v>
      </c>
    </row>
    <row r="29" spans="1:5" ht="18.75" customHeight="1">
      <c r="A29" s="102">
        <v>2010507</v>
      </c>
      <c r="B29" s="102" t="s">
        <v>71</v>
      </c>
      <c r="C29" s="100">
        <v>8</v>
      </c>
      <c r="D29" s="100">
        <v>106.5</v>
      </c>
      <c r="E29" s="101">
        <f t="shared" si="0"/>
        <v>114.5</v>
      </c>
    </row>
    <row r="30" spans="1:5" ht="18.75" customHeight="1">
      <c r="A30" s="102">
        <v>2010508</v>
      </c>
      <c r="B30" s="102" t="s">
        <v>72</v>
      </c>
      <c r="C30" s="100">
        <v>24.5</v>
      </c>
      <c r="D30" s="100">
        <v>0</v>
      </c>
      <c r="E30" s="101">
        <f t="shared" si="0"/>
        <v>24.5</v>
      </c>
    </row>
    <row r="31" spans="1:5" ht="18.75" customHeight="1">
      <c r="A31" s="102">
        <v>2010550</v>
      </c>
      <c r="B31" s="102" t="s">
        <v>73</v>
      </c>
      <c r="C31" s="100">
        <v>14.79</v>
      </c>
      <c r="D31" s="100">
        <v>0</v>
      </c>
      <c r="E31" s="101">
        <f t="shared" si="0"/>
        <v>14.79</v>
      </c>
    </row>
    <row r="32" spans="1:5" ht="18.75" customHeight="1">
      <c r="A32" s="102">
        <v>20106</v>
      </c>
      <c r="B32" s="102" t="s">
        <v>74</v>
      </c>
      <c r="C32" s="100">
        <v>476.2</v>
      </c>
      <c r="D32" s="100">
        <v>0</v>
      </c>
      <c r="E32" s="101">
        <f t="shared" si="0"/>
        <v>476.2</v>
      </c>
    </row>
    <row r="33" spans="1:5" ht="18.75" customHeight="1">
      <c r="A33" s="102">
        <v>2010601</v>
      </c>
      <c r="B33" s="102" t="s">
        <v>75</v>
      </c>
      <c r="C33" s="100">
        <v>113.4</v>
      </c>
      <c r="D33" s="100">
        <v>0</v>
      </c>
      <c r="E33" s="101">
        <f t="shared" si="0"/>
        <v>113.4</v>
      </c>
    </row>
    <row r="34" spans="1:5" ht="18.75" customHeight="1">
      <c r="A34" s="102">
        <v>2010650</v>
      </c>
      <c r="B34" s="102" t="s">
        <v>76</v>
      </c>
      <c r="C34" s="100">
        <v>310.8</v>
      </c>
      <c r="D34" s="100">
        <v>0</v>
      </c>
      <c r="E34" s="101">
        <f t="shared" si="0"/>
        <v>310.8</v>
      </c>
    </row>
    <row r="35" spans="1:5" ht="18.75" customHeight="1">
      <c r="A35" s="102">
        <v>2010699</v>
      </c>
      <c r="B35" s="102" t="s">
        <v>77</v>
      </c>
      <c r="C35" s="100">
        <v>52</v>
      </c>
      <c r="D35" s="100">
        <v>0</v>
      </c>
      <c r="E35" s="101">
        <f t="shared" si="0"/>
        <v>52</v>
      </c>
    </row>
    <row r="36" spans="1:5" ht="18.75" customHeight="1">
      <c r="A36" s="102">
        <v>20107</v>
      </c>
      <c r="B36" s="102" t="s">
        <v>78</v>
      </c>
      <c r="C36" s="100">
        <v>0</v>
      </c>
      <c r="D36" s="100">
        <v>800</v>
      </c>
      <c r="E36" s="101">
        <f t="shared" si="0"/>
        <v>800</v>
      </c>
    </row>
    <row r="37" spans="1:5" ht="18.75" customHeight="1">
      <c r="A37" s="102">
        <v>2010799</v>
      </c>
      <c r="B37" s="102" t="s">
        <v>79</v>
      </c>
      <c r="C37" s="100">
        <v>0</v>
      </c>
      <c r="D37" s="100">
        <v>800</v>
      </c>
      <c r="E37" s="101">
        <f t="shared" si="0"/>
        <v>800</v>
      </c>
    </row>
    <row r="38" spans="1:5" ht="18.75" customHeight="1">
      <c r="A38" s="102">
        <v>20108</v>
      </c>
      <c r="B38" s="102" t="s">
        <v>80</v>
      </c>
      <c r="C38" s="100">
        <v>193.42</v>
      </c>
      <c r="D38" s="100">
        <v>0</v>
      </c>
      <c r="E38" s="101">
        <f t="shared" si="0"/>
        <v>193.42</v>
      </c>
    </row>
    <row r="39" spans="1:5" ht="18.75" customHeight="1">
      <c r="A39" s="102">
        <v>2010801</v>
      </c>
      <c r="B39" s="102" t="s">
        <v>81</v>
      </c>
      <c r="C39" s="100">
        <v>67.02</v>
      </c>
      <c r="D39" s="100">
        <v>0</v>
      </c>
      <c r="E39" s="101">
        <f t="shared" si="0"/>
        <v>67.02</v>
      </c>
    </row>
    <row r="40" spans="1:5" ht="18.75" customHeight="1">
      <c r="A40" s="102">
        <v>2010850</v>
      </c>
      <c r="B40" s="102" t="s">
        <v>82</v>
      </c>
      <c r="C40" s="100">
        <v>78.400000000000006</v>
      </c>
      <c r="D40" s="100">
        <v>0</v>
      </c>
      <c r="E40" s="101">
        <f t="shared" si="0"/>
        <v>78.400000000000006</v>
      </c>
    </row>
    <row r="41" spans="1:5" ht="18.75" customHeight="1">
      <c r="A41" s="102">
        <v>2010899</v>
      </c>
      <c r="B41" s="102" t="s">
        <v>83</v>
      </c>
      <c r="C41" s="100">
        <v>48</v>
      </c>
      <c r="D41" s="100">
        <v>0</v>
      </c>
      <c r="E41" s="101">
        <f t="shared" si="0"/>
        <v>48</v>
      </c>
    </row>
    <row r="42" spans="1:5" ht="18.75" customHeight="1">
      <c r="A42" s="102">
        <v>20110</v>
      </c>
      <c r="B42" s="102" t="s">
        <v>84</v>
      </c>
      <c r="C42" s="100">
        <v>164.09</v>
      </c>
      <c r="D42" s="100">
        <v>0</v>
      </c>
      <c r="E42" s="101">
        <f t="shared" si="0"/>
        <v>164.09</v>
      </c>
    </row>
    <row r="43" spans="1:5" ht="18.75" customHeight="1">
      <c r="A43" s="102">
        <v>2011001</v>
      </c>
      <c r="B43" s="102" t="s">
        <v>85</v>
      </c>
      <c r="C43" s="100">
        <v>68.11</v>
      </c>
      <c r="D43" s="100">
        <v>0</v>
      </c>
      <c r="E43" s="101">
        <f t="shared" si="0"/>
        <v>68.11</v>
      </c>
    </row>
    <row r="44" spans="1:5" ht="18.75" customHeight="1">
      <c r="A44" s="102">
        <v>2011006</v>
      </c>
      <c r="B44" s="102" t="s">
        <v>86</v>
      </c>
      <c r="C44" s="100">
        <v>10</v>
      </c>
      <c r="D44" s="100">
        <v>0</v>
      </c>
      <c r="E44" s="101">
        <f t="shared" si="0"/>
        <v>10</v>
      </c>
    </row>
    <row r="45" spans="1:5" ht="18.75" customHeight="1">
      <c r="A45" s="102">
        <v>2011050</v>
      </c>
      <c r="B45" s="102" t="s">
        <v>87</v>
      </c>
      <c r="C45" s="100">
        <v>54.48</v>
      </c>
      <c r="D45" s="100">
        <v>0</v>
      </c>
      <c r="E45" s="101">
        <f t="shared" si="0"/>
        <v>54.48</v>
      </c>
    </row>
    <row r="46" spans="1:5" ht="18.75" customHeight="1">
      <c r="A46" s="102">
        <v>2011099</v>
      </c>
      <c r="B46" s="102" t="s">
        <v>88</v>
      </c>
      <c r="C46" s="100">
        <v>31.5</v>
      </c>
      <c r="D46" s="100">
        <v>0</v>
      </c>
      <c r="E46" s="101">
        <f t="shared" si="0"/>
        <v>31.5</v>
      </c>
    </row>
    <row r="47" spans="1:5" ht="18.75" customHeight="1">
      <c r="A47" s="102">
        <v>20111</v>
      </c>
      <c r="B47" s="102" t="s">
        <v>89</v>
      </c>
      <c r="C47" s="100">
        <v>231.33</v>
      </c>
      <c r="D47" s="100">
        <v>38</v>
      </c>
      <c r="E47" s="101">
        <f t="shared" si="0"/>
        <v>269.33000000000004</v>
      </c>
    </row>
    <row r="48" spans="1:5" ht="18.75" customHeight="1">
      <c r="A48" s="102">
        <v>2011101</v>
      </c>
      <c r="B48" s="102" t="s">
        <v>90</v>
      </c>
      <c r="C48" s="100">
        <v>166.22</v>
      </c>
      <c r="D48" s="100">
        <v>0</v>
      </c>
      <c r="E48" s="101">
        <f t="shared" si="0"/>
        <v>166.22</v>
      </c>
    </row>
    <row r="49" spans="1:5" ht="18.75" customHeight="1">
      <c r="A49" s="102">
        <v>2011150</v>
      </c>
      <c r="B49" s="102" t="s">
        <v>91</v>
      </c>
      <c r="C49" s="100">
        <v>7.11</v>
      </c>
      <c r="D49" s="100">
        <v>0</v>
      </c>
      <c r="E49" s="101">
        <f t="shared" si="0"/>
        <v>7.11</v>
      </c>
    </row>
    <row r="50" spans="1:5" ht="18.75" customHeight="1">
      <c r="A50" s="102">
        <v>2011199</v>
      </c>
      <c r="B50" s="102" t="s">
        <v>92</v>
      </c>
      <c r="C50" s="100">
        <v>58</v>
      </c>
      <c r="D50" s="100">
        <v>38</v>
      </c>
      <c r="E50" s="101">
        <f t="shared" si="0"/>
        <v>96</v>
      </c>
    </row>
    <row r="51" spans="1:5" ht="18.75" customHeight="1">
      <c r="A51" s="102">
        <v>20113</v>
      </c>
      <c r="B51" s="102" t="s">
        <v>93</v>
      </c>
      <c r="C51" s="100">
        <v>447.8</v>
      </c>
      <c r="D51" s="100">
        <v>0</v>
      </c>
      <c r="E51" s="101">
        <f t="shared" si="0"/>
        <v>447.8</v>
      </c>
    </row>
    <row r="52" spans="1:5" ht="18.75" customHeight="1">
      <c r="A52" s="102">
        <v>2011301</v>
      </c>
      <c r="B52" s="102" t="s">
        <v>94</v>
      </c>
      <c r="C52" s="100">
        <v>185.62</v>
      </c>
      <c r="D52" s="100">
        <v>0</v>
      </c>
      <c r="E52" s="101">
        <f t="shared" si="0"/>
        <v>185.62</v>
      </c>
    </row>
    <row r="53" spans="1:5" ht="18.75" customHeight="1">
      <c r="A53" s="102">
        <v>2011350</v>
      </c>
      <c r="B53" s="102" t="s">
        <v>95</v>
      </c>
      <c r="C53" s="100">
        <v>178.38</v>
      </c>
      <c r="D53" s="100">
        <v>0</v>
      </c>
      <c r="E53" s="101">
        <f t="shared" si="0"/>
        <v>178.38</v>
      </c>
    </row>
    <row r="54" spans="1:5" ht="18.75" customHeight="1">
      <c r="A54" s="102">
        <v>2011399</v>
      </c>
      <c r="B54" s="102" t="s">
        <v>96</v>
      </c>
      <c r="C54" s="100">
        <v>83.8</v>
      </c>
      <c r="D54" s="100">
        <v>0</v>
      </c>
      <c r="E54" s="101">
        <f t="shared" si="0"/>
        <v>83.8</v>
      </c>
    </row>
    <row r="55" spans="1:5" ht="18.75" customHeight="1">
      <c r="A55" s="102">
        <v>20115</v>
      </c>
      <c r="B55" s="102" t="s">
        <v>97</v>
      </c>
      <c r="C55" s="100">
        <v>62</v>
      </c>
      <c r="D55" s="100">
        <v>0</v>
      </c>
      <c r="E55" s="101">
        <f t="shared" si="0"/>
        <v>62</v>
      </c>
    </row>
    <row r="56" spans="1:5" ht="18.75" customHeight="1">
      <c r="A56" s="102">
        <v>2011506</v>
      </c>
      <c r="B56" s="102" t="s">
        <v>98</v>
      </c>
      <c r="C56" s="100">
        <v>62</v>
      </c>
      <c r="D56" s="100">
        <v>0</v>
      </c>
      <c r="E56" s="101">
        <f t="shared" si="0"/>
        <v>62</v>
      </c>
    </row>
    <row r="57" spans="1:5" ht="18.75" customHeight="1">
      <c r="A57" s="102">
        <v>20123</v>
      </c>
      <c r="B57" s="102" t="s">
        <v>99</v>
      </c>
      <c r="C57" s="100">
        <v>35.04</v>
      </c>
      <c r="D57" s="100">
        <v>0</v>
      </c>
      <c r="E57" s="101">
        <f t="shared" si="0"/>
        <v>35.04</v>
      </c>
    </row>
    <row r="58" spans="1:5" ht="18.75" customHeight="1">
      <c r="A58" s="102">
        <v>2012301</v>
      </c>
      <c r="B58" s="102" t="s">
        <v>100</v>
      </c>
      <c r="C58" s="100">
        <v>19.04</v>
      </c>
      <c r="D58" s="100">
        <v>0</v>
      </c>
      <c r="E58" s="101">
        <f t="shared" si="0"/>
        <v>19.04</v>
      </c>
    </row>
    <row r="59" spans="1:5" ht="18.75" customHeight="1">
      <c r="A59" s="102">
        <v>2012399</v>
      </c>
      <c r="B59" s="102" t="s">
        <v>101</v>
      </c>
      <c r="C59" s="100">
        <v>16</v>
      </c>
      <c r="D59" s="100">
        <v>0</v>
      </c>
      <c r="E59" s="101">
        <f t="shared" si="0"/>
        <v>16</v>
      </c>
    </row>
    <row r="60" spans="1:5" ht="18.75" customHeight="1">
      <c r="A60" s="102">
        <v>20125</v>
      </c>
      <c r="B60" s="102" t="s">
        <v>102</v>
      </c>
      <c r="C60" s="100">
        <v>226.01</v>
      </c>
      <c r="D60" s="100">
        <v>0</v>
      </c>
      <c r="E60" s="101">
        <f t="shared" si="0"/>
        <v>226.01</v>
      </c>
    </row>
    <row r="61" spans="1:5" ht="18.75" customHeight="1">
      <c r="A61" s="102">
        <v>2012501</v>
      </c>
      <c r="B61" s="102" t="s">
        <v>103</v>
      </c>
      <c r="C61" s="100">
        <v>156.43</v>
      </c>
      <c r="D61" s="100">
        <v>0</v>
      </c>
      <c r="E61" s="101">
        <f t="shared" si="0"/>
        <v>156.43</v>
      </c>
    </row>
    <row r="62" spans="1:5" ht="18.75" customHeight="1">
      <c r="A62" s="102">
        <v>2012506</v>
      </c>
      <c r="B62" s="102" t="s">
        <v>104</v>
      </c>
      <c r="C62" s="100">
        <v>32</v>
      </c>
      <c r="D62" s="100">
        <v>0</v>
      </c>
      <c r="E62" s="101">
        <f t="shared" si="0"/>
        <v>32</v>
      </c>
    </row>
    <row r="63" spans="1:5" ht="18.75" customHeight="1">
      <c r="A63" s="102">
        <v>2012550</v>
      </c>
      <c r="B63" s="102" t="s">
        <v>105</v>
      </c>
      <c r="C63" s="100">
        <v>8.98</v>
      </c>
      <c r="D63" s="100">
        <v>0</v>
      </c>
      <c r="E63" s="101">
        <f t="shared" si="0"/>
        <v>8.98</v>
      </c>
    </row>
    <row r="64" spans="1:5" ht="18.75" customHeight="1">
      <c r="A64" s="102">
        <v>2012599</v>
      </c>
      <c r="B64" s="102" t="s">
        <v>106</v>
      </c>
      <c r="C64" s="100">
        <v>28.6</v>
      </c>
      <c r="D64" s="100">
        <v>0</v>
      </c>
      <c r="E64" s="101">
        <f t="shared" si="0"/>
        <v>28.6</v>
      </c>
    </row>
    <row r="65" spans="1:5" ht="18.75" customHeight="1">
      <c r="A65" s="102">
        <v>20126</v>
      </c>
      <c r="B65" s="102" t="s">
        <v>107</v>
      </c>
      <c r="C65" s="100">
        <v>56.42</v>
      </c>
      <c r="D65" s="100">
        <v>0</v>
      </c>
      <c r="E65" s="101">
        <f t="shared" si="0"/>
        <v>56.42</v>
      </c>
    </row>
    <row r="66" spans="1:5" ht="18.75" customHeight="1">
      <c r="A66" s="102">
        <v>2012601</v>
      </c>
      <c r="B66" s="102" t="s">
        <v>108</v>
      </c>
      <c r="C66" s="100">
        <v>45.66</v>
      </c>
      <c r="D66" s="100">
        <v>0</v>
      </c>
      <c r="E66" s="101">
        <f t="shared" si="0"/>
        <v>45.66</v>
      </c>
    </row>
    <row r="67" spans="1:5" ht="18.75" customHeight="1">
      <c r="A67" s="102">
        <v>2012602</v>
      </c>
      <c r="B67" s="102" t="s">
        <v>109</v>
      </c>
      <c r="C67" s="100">
        <v>1.26</v>
      </c>
      <c r="D67" s="100">
        <v>0</v>
      </c>
      <c r="E67" s="101">
        <f t="shared" si="0"/>
        <v>1.26</v>
      </c>
    </row>
    <row r="68" spans="1:5" ht="18.75" customHeight="1">
      <c r="A68" s="102">
        <v>2012699</v>
      </c>
      <c r="B68" s="102" t="s">
        <v>110</v>
      </c>
      <c r="C68" s="100">
        <v>9.5</v>
      </c>
      <c r="D68" s="100">
        <v>0</v>
      </c>
      <c r="E68" s="101">
        <f t="shared" si="0"/>
        <v>9.5</v>
      </c>
    </row>
    <row r="69" spans="1:5" ht="18.75" customHeight="1">
      <c r="A69" s="102">
        <v>20128</v>
      </c>
      <c r="B69" s="102" t="s">
        <v>111</v>
      </c>
      <c r="C69" s="100">
        <v>31.84</v>
      </c>
      <c r="D69" s="100">
        <v>0</v>
      </c>
      <c r="E69" s="101">
        <f t="shared" si="0"/>
        <v>31.84</v>
      </c>
    </row>
    <row r="70" spans="1:5" ht="18.75" customHeight="1">
      <c r="A70" s="102">
        <v>2012801</v>
      </c>
      <c r="B70" s="102" t="s">
        <v>112</v>
      </c>
      <c r="C70" s="100">
        <v>26.84</v>
      </c>
      <c r="D70" s="100">
        <v>0</v>
      </c>
      <c r="E70" s="101">
        <f t="shared" si="0"/>
        <v>26.84</v>
      </c>
    </row>
    <row r="71" spans="1:5" ht="18.75" customHeight="1">
      <c r="A71" s="102">
        <v>2012899</v>
      </c>
      <c r="B71" s="102" t="s">
        <v>113</v>
      </c>
      <c r="C71" s="100">
        <v>5</v>
      </c>
      <c r="D71" s="100">
        <v>0</v>
      </c>
      <c r="E71" s="101">
        <f t="shared" ref="E71:E134" si="1">C71+D71</f>
        <v>5</v>
      </c>
    </row>
    <row r="72" spans="1:5" ht="18.75" customHeight="1">
      <c r="A72" s="102">
        <v>20129</v>
      </c>
      <c r="B72" s="102" t="s">
        <v>114</v>
      </c>
      <c r="C72" s="100">
        <v>311.45999999999998</v>
      </c>
      <c r="D72" s="100">
        <v>10</v>
      </c>
      <c r="E72" s="101">
        <f t="shared" si="1"/>
        <v>321.45999999999998</v>
      </c>
    </row>
    <row r="73" spans="1:5" ht="18.75" customHeight="1">
      <c r="A73" s="102">
        <v>2012901</v>
      </c>
      <c r="B73" s="102" t="s">
        <v>115</v>
      </c>
      <c r="C73" s="100">
        <v>169.42</v>
      </c>
      <c r="D73" s="100">
        <v>0</v>
      </c>
      <c r="E73" s="101">
        <f t="shared" si="1"/>
        <v>169.42</v>
      </c>
    </row>
    <row r="74" spans="1:5" ht="18.75" customHeight="1">
      <c r="A74" s="102">
        <v>2012950</v>
      </c>
      <c r="B74" s="102" t="s">
        <v>116</v>
      </c>
      <c r="C74" s="100">
        <v>43.1</v>
      </c>
      <c r="D74" s="100">
        <v>0</v>
      </c>
      <c r="E74" s="101">
        <f t="shared" si="1"/>
        <v>43.1</v>
      </c>
    </row>
    <row r="75" spans="1:5" ht="18.75" customHeight="1">
      <c r="A75" s="102">
        <v>2012999</v>
      </c>
      <c r="B75" s="102" t="s">
        <v>117</v>
      </c>
      <c r="C75" s="100">
        <v>98.94</v>
      </c>
      <c r="D75" s="100">
        <v>10</v>
      </c>
      <c r="E75" s="101">
        <f t="shared" si="1"/>
        <v>108.94</v>
      </c>
    </row>
    <row r="76" spans="1:5" ht="18.75" customHeight="1">
      <c r="A76" s="102">
        <v>20131</v>
      </c>
      <c r="B76" s="102" t="s">
        <v>118</v>
      </c>
      <c r="C76" s="100">
        <v>264.2</v>
      </c>
      <c r="D76" s="100">
        <v>0</v>
      </c>
      <c r="E76" s="101">
        <f t="shared" si="1"/>
        <v>264.2</v>
      </c>
    </row>
    <row r="77" spans="1:5" ht="18.75" customHeight="1">
      <c r="A77" s="102">
        <v>2013101</v>
      </c>
      <c r="B77" s="102" t="s">
        <v>119</v>
      </c>
      <c r="C77" s="100">
        <v>178.47</v>
      </c>
      <c r="D77" s="100">
        <v>0</v>
      </c>
      <c r="E77" s="101">
        <f t="shared" si="1"/>
        <v>178.47</v>
      </c>
    </row>
    <row r="78" spans="1:5" ht="18.75" customHeight="1">
      <c r="A78" s="102">
        <v>2013150</v>
      </c>
      <c r="B78" s="102" t="s">
        <v>120</v>
      </c>
      <c r="C78" s="100">
        <v>23.73</v>
      </c>
      <c r="D78" s="100">
        <v>0</v>
      </c>
      <c r="E78" s="101">
        <f t="shared" si="1"/>
        <v>23.73</v>
      </c>
    </row>
    <row r="79" spans="1:5" ht="18.75" customHeight="1">
      <c r="A79" s="102">
        <v>2013199</v>
      </c>
      <c r="B79" s="102" t="s">
        <v>121</v>
      </c>
      <c r="C79" s="100">
        <v>62</v>
      </c>
      <c r="D79" s="100">
        <v>0</v>
      </c>
      <c r="E79" s="101">
        <f t="shared" si="1"/>
        <v>62</v>
      </c>
    </row>
    <row r="80" spans="1:5" ht="18.75" customHeight="1">
      <c r="A80" s="102">
        <v>20132</v>
      </c>
      <c r="B80" s="102" t="s">
        <v>122</v>
      </c>
      <c r="C80" s="100">
        <v>218.78</v>
      </c>
      <c r="D80" s="100">
        <v>30</v>
      </c>
      <c r="E80" s="101">
        <f t="shared" si="1"/>
        <v>248.78</v>
      </c>
    </row>
    <row r="81" spans="1:5" ht="18.75" customHeight="1">
      <c r="A81" s="102">
        <v>2013201</v>
      </c>
      <c r="B81" s="102" t="s">
        <v>123</v>
      </c>
      <c r="C81" s="100">
        <v>139.38</v>
      </c>
      <c r="D81" s="100">
        <v>0</v>
      </c>
      <c r="E81" s="101">
        <f t="shared" si="1"/>
        <v>139.38</v>
      </c>
    </row>
    <row r="82" spans="1:5" ht="18.75" customHeight="1">
      <c r="A82" s="102">
        <v>2013299</v>
      </c>
      <c r="B82" s="102" t="s">
        <v>124</v>
      </c>
      <c r="C82" s="100">
        <v>79.400000000000006</v>
      </c>
      <c r="D82" s="100">
        <v>30</v>
      </c>
      <c r="E82" s="101">
        <f t="shared" si="1"/>
        <v>109.4</v>
      </c>
    </row>
    <row r="83" spans="1:5" ht="18.75" customHeight="1">
      <c r="A83" s="102">
        <v>20133</v>
      </c>
      <c r="B83" s="102" t="s">
        <v>125</v>
      </c>
      <c r="C83" s="100">
        <v>212.66</v>
      </c>
      <c r="D83" s="100">
        <v>0</v>
      </c>
      <c r="E83" s="101">
        <f t="shared" si="1"/>
        <v>212.66</v>
      </c>
    </row>
    <row r="84" spans="1:5" ht="18.75" customHeight="1">
      <c r="A84" s="102">
        <v>2013301</v>
      </c>
      <c r="B84" s="102" t="s">
        <v>126</v>
      </c>
      <c r="C84" s="100">
        <v>160.46</v>
      </c>
      <c r="D84" s="100">
        <v>0</v>
      </c>
      <c r="E84" s="101">
        <f t="shared" si="1"/>
        <v>160.46</v>
      </c>
    </row>
    <row r="85" spans="1:5" ht="18.75" customHeight="1">
      <c r="A85" s="102">
        <v>2013350</v>
      </c>
      <c r="B85" s="102" t="s">
        <v>127</v>
      </c>
      <c r="C85" s="100">
        <v>6.2</v>
      </c>
      <c r="D85" s="100">
        <v>0</v>
      </c>
      <c r="E85" s="101">
        <f t="shared" si="1"/>
        <v>6.2</v>
      </c>
    </row>
    <row r="86" spans="1:5" ht="18.75" customHeight="1">
      <c r="A86" s="102">
        <v>2013399</v>
      </c>
      <c r="B86" s="102" t="s">
        <v>128</v>
      </c>
      <c r="C86" s="100">
        <v>46</v>
      </c>
      <c r="D86" s="100">
        <v>0</v>
      </c>
      <c r="E86" s="101">
        <f t="shared" si="1"/>
        <v>46</v>
      </c>
    </row>
    <row r="87" spans="1:5" ht="18.75" customHeight="1">
      <c r="A87" s="102">
        <v>20134</v>
      </c>
      <c r="B87" s="102" t="s">
        <v>129</v>
      </c>
      <c r="C87" s="100">
        <v>102.59</v>
      </c>
      <c r="D87" s="100">
        <v>62</v>
      </c>
      <c r="E87" s="101">
        <f t="shared" si="1"/>
        <v>164.59</v>
      </c>
    </row>
    <row r="88" spans="1:5" ht="18.75" customHeight="1">
      <c r="A88" s="102">
        <v>2013401</v>
      </c>
      <c r="B88" s="102" t="s">
        <v>130</v>
      </c>
      <c r="C88" s="100">
        <v>82.59</v>
      </c>
      <c r="D88" s="100">
        <v>0</v>
      </c>
      <c r="E88" s="101">
        <f t="shared" si="1"/>
        <v>82.59</v>
      </c>
    </row>
    <row r="89" spans="1:5" ht="18.75" customHeight="1">
      <c r="A89" s="102">
        <v>2013499</v>
      </c>
      <c r="B89" s="102" t="s">
        <v>131</v>
      </c>
      <c r="C89" s="100">
        <v>20</v>
      </c>
      <c r="D89" s="100">
        <v>62</v>
      </c>
      <c r="E89" s="101">
        <f t="shared" si="1"/>
        <v>82</v>
      </c>
    </row>
    <row r="90" spans="1:5" ht="18.75" customHeight="1">
      <c r="A90" s="102">
        <v>20136</v>
      </c>
      <c r="B90" s="102" t="s">
        <v>132</v>
      </c>
      <c r="C90" s="100">
        <v>432.1</v>
      </c>
      <c r="D90" s="100">
        <v>322.2</v>
      </c>
      <c r="E90" s="101">
        <f t="shared" si="1"/>
        <v>754.3</v>
      </c>
    </row>
    <row r="91" spans="1:5" ht="18.75" customHeight="1">
      <c r="A91" s="102">
        <v>2013601</v>
      </c>
      <c r="B91" s="102" t="s">
        <v>133</v>
      </c>
      <c r="C91" s="100">
        <v>237.41</v>
      </c>
      <c r="D91" s="100">
        <v>0</v>
      </c>
      <c r="E91" s="101">
        <f t="shared" si="1"/>
        <v>237.41</v>
      </c>
    </row>
    <row r="92" spans="1:5" ht="18.75" customHeight="1">
      <c r="A92" s="102">
        <v>2013650</v>
      </c>
      <c r="B92" s="102" t="s">
        <v>134</v>
      </c>
      <c r="C92" s="100">
        <v>23.35</v>
      </c>
      <c r="D92" s="100">
        <v>0</v>
      </c>
      <c r="E92" s="101">
        <f t="shared" si="1"/>
        <v>23.35</v>
      </c>
    </row>
    <row r="93" spans="1:5" ht="18.75" customHeight="1">
      <c r="A93" s="102">
        <v>2013699</v>
      </c>
      <c r="B93" s="102" t="s">
        <v>135</v>
      </c>
      <c r="C93" s="100">
        <v>171.34</v>
      </c>
      <c r="D93" s="100">
        <v>322.2</v>
      </c>
      <c r="E93" s="101">
        <f t="shared" si="1"/>
        <v>493.53999999999996</v>
      </c>
    </row>
    <row r="94" spans="1:5" ht="18.75" customHeight="1">
      <c r="A94" s="102">
        <v>20199</v>
      </c>
      <c r="B94" s="102" t="s">
        <v>136</v>
      </c>
      <c r="C94" s="100">
        <v>85.63</v>
      </c>
      <c r="D94" s="100">
        <v>2060</v>
      </c>
      <c r="E94" s="101">
        <f t="shared" si="1"/>
        <v>2145.63</v>
      </c>
    </row>
    <row r="95" spans="1:5" ht="18.75" customHeight="1">
      <c r="A95" s="102">
        <v>2019999</v>
      </c>
      <c r="B95" s="102" t="s">
        <v>137</v>
      </c>
      <c r="C95" s="100">
        <v>85.63</v>
      </c>
      <c r="D95" s="100">
        <v>2060</v>
      </c>
      <c r="E95" s="101">
        <f t="shared" si="1"/>
        <v>2145.63</v>
      </c>
    </row>
    <row r="96" spans="1:5" ht="18.75" customHeight="1">
      <c r="A96" s="102">
        <v>203</v>
      </c>
      <c r="B96" s="102" t="s">
        <v>138</v>
      </c>
      <c r="C96" s="100">
        <v>135.57</v>
      </c>
      <c r="D96" s="100">
        <v>69</v>
      </c>
      <c r="E96" s="101">
        <f t="shared" si="1"/>
        <v>204.57</v>
      </c>
    </row>
    <row r="97" spans="1:5" ht="18.75" customHeight="1">
      <c r="A97" s="102">
        <v>20306</v>
      </c>
      <c r="B97" s="102" t="s">
        <v>139</v>
      </c>
      <c r="C97" s="100">
        <v>135.57</v>
      </c>
      <c r="D97" s="100">
        <v>69</v>
      </c>
      <c r="E97" s="101">
        <f t="shared" si="1"/>
        <v>204.57</v>
      </c>
    </row>
    <row r="98" spans="1:5" ht="18.75" customHeight="1">
      <c r="A98" s="102">
        <v>2030607</v>
      </c>
      <c r="B98" s="102" t="s">
        <v>140</v>
      </c>
      <c r="C98" s="100">
        <v>135.57</v>
      </c>
      <c r="D98" s="100">
        <v>69</v>
      </c>
      <c r="E98" s="101">
        <f t="shared" si="1"/>
        <v>204.57</v>
      </c>
    </row>
    <row r="99" spans="1:5" ht="18.75" customHeight="1">
      <c r="A99" s="102">
        <v>204</v>
      </c>
      <c r="B99" s="102" t="s">
        <v>141</v>
      </c>
      <c r="C99" s="100">
        <v>1794.64</v>
      </c>
      <c r="D99" s="100">
        <v>373</v>
      </c>
      <c r="E99" s="101">
        <f t="shared" si="1"/>
        <v>2167.6400000000003</v>
      </c>
    </row>
    <row r="100" spans="1:5" ht="18.75" customHeight="1">
      <c r="A100" s="102">
        <v>20401</v>
      </c>
      <c r="B100" s="102" t="s">
        <v>142</v>
      </c>
      <c r="C100" s="100">
        <v>514.24</v>
      </c>
      <c r="D100" s="100">
        <v>0</v>
      </c>
      <c r="E100" s="101">
        <f t="shared" si="1"/>
        <v>514.24</v>
      </c>
    </row>
    <row r="101" spans="1:5" ht="18.75" customHeight="1">
      <c r="A101" s="102">
        <v>2040101</v>
      </c>
      <c r="B101" s="102" t="s">
        <v>143</v>
      </c>
      <c r="C101" s="100">
        <v>25</v>
      </c>
      <c r="D101" s="100">
        <v>0</v>
      </c>
      <c r="E101" s="101">
        <f t="shared" si="1"/>
        <v>25</v>
      </c>
    </row>
    <row r="102" spans="1:5" ht="18.75" customHeight="1">
      <c r="A102" s="102">
        <v>2040103</v>
      </c>
      <c r="B102" s="102" t="s">
        <v>144</v>
      </c>
      <c r="C102" s="100">
        <v>489.24</v>
      </c>
      <c r="D102" s="100">
        <v>0</v>
      </c>
      <c r="E102" s="101">
        <f t="shared" si="1"/>
        <v>489.24</v>
      </c>
    </row>
    <row r="103" spans="1:5" ht="18.75" customHeight="1">
      <c r="A103" s="102">
        <v>20402</v>
      </c>
      <c r="B103" s="102" t="s">
        <v>145</v>
      </c>
      <c r="C103" s="100">
        <v>588.08000000000004</v>
      </c>
      <c r="D103" s="100">
        <v>270</v>
      </c>
      <c r="E103" s="101">
        <f t="shared" si="1"/>
        <v>858.08</v>
      </c>
    </row>
    <row r="104" spans="1:5" ht="18.75" customHeight="1">
      <c r="A104" s="102">
        <v>2040204</v>
      </c>
      <c r="B104" s="102" t="s">
        <v>146</v>
      </c>
      <c r="C104" s="100">
        <v>328</v>
      </c>
      <c r="D104" s="100">
        <v>0</v>
      </c>
      <c r="E104" s="101">
        <f t="shared" si="1"/>
        <v>328</v>
      </c>
    </row>
    <row r="105" spans="1:5" ht="18.75" customHeight="1">
      <c r="A105" s="102">
        <v>2040212</v>
      </c>
      <c r="B105" s="102" t="s">
        <v>147</v>
      </c>
      <c r="C105" s="100">
        <v>240.08</v>
      </c>
      <c r="D105" s="100">
        <v>20</v>
      </c>
      <c r="E105" s="101">
        <f t="shared" si="1"/>
        <v>260.08000000000004</v>
      </c>
    </row>
    <row r="106" spans="1:5" ht="18.75" customHeight="1">
      <c r="A106" s="102">
        <v>2040299</v>
      </c>
      <c r="B106" s="102" t="s">
        <v>148</v>
      </c>
      <c r="C106" s="100">
        <v>20</v>
      </c>
      <c r="D106" s="100">
        <v>250</v>
      </c>
      <c r="E106" s="101">
        <f t="shared" si="1"/>
        <v>270</v>
      </c>
    </row>
    <row r="107" spans="1:5" ht="18.75" customHeight="1">
      <c r="A107" s="102">
        <v>20403</v>
      </c>
      <c r="B107" s="102" t="s">
        <v>149</v>
      </c>
      <c r="C107" s="100">
        <v>7</v>
      </c>
      <c r="D107" s="100">
        <v>0</v>
      </c>
      <c r="E107" s="101">
        <f t="shared" si="1"/>
        <v>7</v>
      </c>
    </row>
    <row r="108" spans="1:5" ht="18.75" customHeight="1">
      <c r="A108" s="102">
        <v>2040304</v>
      </c>
      <c r="B108" s="102" t="s">
        <v>150</v>
      </c>
      <c r="C108" s="100">
        <v>7</v>
      </c>
      <c r="D108" s="100">
        <v>0</v>
      </c>
      <c r="E108" s="101">
        <f t="shared" si="1"/>
        <v>7</v>
      </c>
    </row>
    <row r="109" spans="1:5" ht="18.75" customHeight="1">
      <c r="A109" s="102">
        <v>20406</v>
      </c>
      <c r="B109" s="102" t="s">
        <v>151</v>
      </c>
      <c r="C109" s="100">
        <v>330.32</v>
      </c>
      <c r="D109" s="100">
        <v>65</v>
      </c>
      <c r="E109" s="101">
        <f t="shared" si="1"/>
        <v>395.32</v>
      </c>
    </row>
    <row r="110" spans="1:5" ht="18.75" customHeight="1">
      <c r="A110" s="102">
        <v>2040601</v>
      </c>
      <c r="B110" s="102" t="s">
        <v>152</v>
      </c>
      <c r="C110" s="100">
        <v>237.48</v>
      </c>
      <c r="D110" s="100">
        <v>0</v>
      </c>
      <c r="E110" s="101">
        <f t="shared" si="1"/>
        <v>237.48</v>
      </c>
    </row>
    <row r="111" spans="1:5" ht="18.75" customHeight="1">
      <c r="A111" s="102">
        <v>2040604</v>
      </c>
      <c r="B111" s="102" t="s">
        <v>153</v>
      </c>
      <c r="C111" s="100">
        <v>39.6</v>
      </c>
      <c r="D111" s="100">
        <v>45</v>
      </c>
      <c r="E111" s="101">
        <f t="shared" si="1"/>
        <v>84.6</v>
      </c>
    </row>
    <row r="112" spans="1:5" ht="18.75" customHeight="1">
      <c r="A112" s="102">
        <v>2040605</v>
      </c>
      <c r="B112" s="102" t="s">
        <v>154</v>
      </c>
      <c r="C112" s="100">
        <v>0</v>
      </c>
      <c r="D112" s="100">
        <v>20</v>
      </c>
      <c r="E112" s="101">
        <f t="shared" si="1"/>
        <v>20</v>
      </c>
    </row>
    <row r="113" spans="1:5" ht="18.75" customHeight="1">
      <c r="A113" s="102">
        <v>2040607</v>
      </c>
      <c r="B113" s="102" t="s">
        <v>155</v>
      </c>
      <c r="C113" s="100">
        <v>25</v>
      </c>
      <c r="D113" s="100">
        <v>0</v>
      </c>
      <c r="E113" s="101">
        <f t="shared" si="1"/>
        <v>25</v>
      </c>
    </row>
    <row r="114" spans="1:5" ht="18.75" customHeight="1">
      <c r="A114" s="102">
        <v>2040650</v>
      </c>
      <c r="B114" s="102" t="s">
        <v>156</v>
      </c>
      <c r="C114" s="100">
        <v>13.24</v>
      </c>
      <c r="D114" s="100">
        <v>0</v>
      </c>
      <c r="E114" s="101">
        <f t="shared" si="1"/>
        <v>13.24</v>
      </c>
    </row>
    <row r="115" spans="1:5" ht="18.75" customHeight="1">
      <c r="A115" s="102">
        <v>2040699</v>
      </c>
      <c r="B115" s="102" t="s">
        <v>157</v>
      </c>
      <c r="C115" s="100">
        <v>15</v>
      </c>
      <c r="D115" s="100">
        <v>0</v>
      </c>
      <c r="E115" s="101">
        <f t="shared" si="1"/>
        <v>15</v>
      </c>
    </row>
    <row r="116" spans="1:5" ht="18.75" customHeight="1">
      <c r="A116" s="102">
        <v>20499</v>
      </c>
      <c r="B116" s="102" t="s">
        <v>158</v>
      </c>
      <c r="C116" s="100">
        <v>355</v>
      </c>
      <c r="D116" s="100">
        <v>38</v>
      </c>
      <c r="E116" s="101">
        <f t="shared" si="1"/>
        <v>393</v>
      </c>
    </row>
    <row r="117" spans="1:5" ht="18.75" customHeight="1">
      <c r="A117" s="102">
        <v>2049901</v>
      </c>
      <c r="B117" s="102" t="s">
        <v>159</v>
      </c>
      <c r="C117" s="100">
        <v>355</v>
      </c>
      <c r="D117" s="100">
        <v>38</v>
      </c>
      <c r="E117" s="101">
        <f t="shared" si="1"/>
        <v>393</v>
      </c>
    </row>
    <row r="118" spans="1:5" ht="18.75" customHeight="1">
      <c r="A118" s="102">
        <v>205</v>
      </c>
      <c r="B118" s="102" t="s">
        <v>160</v>
      </c>
      <c r="C118" s="100">
        <v>19735.650000000001</v>
      </c>
      <c r="D118" s="100">
        <v>5957</v>
      </c>
      <c r="E118" s="101">
        <f t="shared" si="1"/>
        <v>25692.65</v>
      </c>
    </row>
    <row r="119" spans="1:5" ht="18.75" customHeight="1">
      <c r="A119" s="102">
        <v>20501</v>
      </c>
      <c r="B119" s="102" t="s">
        <v>161</v>
      </c>
      <c r="C119" s="100">
        <v>468.1</v>
      </c>
      <c r="D119" s="100">
        <v>0</v>
      </c>
      <c r="E119" s="101">
        <f t="shared" si="1"/>
        <v>468.1</v>
      </c>
    </row>
    <row r="120" spans="1:5" ht="18.75" customHeight="1">
      <c r="A120" s="102">
        <v>2050101</v>
      </c>
      <c r="B120" s="102" t="s">
        <v>162</v>
      </c>
      <c r="C120" s="100">
        <v>116.87</v>
      </c>
      <c r="D120" s="100">
        <v>0</v>
      </c>
      <c r="E120" s="101">
        <f t="shared" si="1"/>
        <v>116.87</v>
      </c>
    </row>
    <row r="121" spans="1:5" ht="18.75" customHeight="1">
      <c r="A121" s="102">
        <v>2050199</v>
      </c>
      <c r="B121" s="102" t="s">
        <v>163</v>
      </c>
      <c r="C121" s="100">
        <v>351.23</v>
      </c>
      <c r="D121" s="100">
        <v>0</v>
      </c>
      <c r="E121" s="101">
        <f t="shared" si="1"/>
        <v>351.23</v>
      </c>
    </row>
    <row r="122" spans="1:5" ht="18.75" customHeight="1">
      <c r="A122" s="102">
        <v>20502</v>
      </c>
      <c r="B122" s="102" t="s">
        <v>164</v>
      </c>
      <c r="C122" s="100">
        <v>18604.57</v>
      </c>
      <c r="D122" s="100">
        <v>0</v>
      </c>
      <c r="E122" s="101">
        <f t="shared" si="1"/>
        <v>18604.57</v>
      </c>
    </row>
    <row r="123" spans="1:5" ht="18.75" customHeight="1">
      <c r="A123" s="102">
        <v>2050201</v>
      </c>
      <c r="B123" s="102" t="s">
        <v>165</v>
      </c>
      <c r="C123" s="100">
        <v>1015.64</v>
      </c>
      <c r="D123" s="100">
        <v>0</v>
      </c>
      <c r="E123" s="101">
        <f t="shared" si="1"/>
        <v>1015.64</v>
      </c>
    </row>
    <row r="124" spans="1:5" ht="18.75" customHeight="1">
      <c r="A124" s="102">
        <v>2050202</v>
      </c>
      <c r="B124" s="102" t="s">
        <v>166</v>
      </c>
      <c r="C124" s="100">
        <v>9306.74</v>
      </c>
      <c r="D124" s="100">
        <v>0</v>
      </c>
      <c r="E124" s="101">
        <f t="shared" si="1"/>
        <v>9306.74</v>
      </c>
    </row>
    <row r="125" spans="1:5" ht="18.75" customHeight="1">
      <c r="A125" s="102">
        <v>2050203</v>
      </c>
      <c r="B125" s="102" t="s">
        <v>167</v>
      </c>
      <c r="C125" s="100">
        <v>2778.43</v>
      </c>
      <c r="D125" s="100">
        <v>0</v>
      </c>
      <c r="E125" s="101">
        <f t="shared" si="1"/>
        <v>2778.43</v>
      </c>
    </row>
    <row r="126" spans="1:5" ht="18.75" customHeight="1">
      <c r="A126" s="102">
        <v>2050204</v>
      </c>
      <c r="B126" s="102" t="s">
        <v>168</v>
      </c>
      <c r="C126" s="100">
        <v>5416.65</v>
      </c>
      <c r="D126" s="100">
        <v>0</v>
      </c>
      <c r="E126" s="101">
        <f t="shared" si="1"/>
        <v>5416.65</v>
      </c>
    </row>
    <row r="127" spans="1:5" ht="18.75" customHeight="1">
      <c r="A127" s="102">
        <v>2050299</v>
      </c>
      <c r="B127" s="102" t="s">
        <v>169</v>
      </c>
      <c r="C127" s="100">
        <v>87.11</v>
      </c>
      <c r="D127" s="100">
        <v>0</v>
      </c>
      <c r="E127" s="101">
        <f t="shared" si="1"/>
        <v>87.11</v>
      </c>
    </row>
    <row r="128" spans="1:5" ht="18.75" customHeight="1">
      <c r="A128" s="102">
        <v>20503</v>
      </c>
      <c r="B128" s="102" t="s">
        <v>170</v>
      </c>
      <c r="C128" s="100">
        <v>170.56</v>
      </c>
      <c r="D128" s="100">
        <v>0</v>
      </c>
      <c r="E128" s="101">
        <f t="shared" si="1"/>
        <v>170.56</v>
      </c>
    </row>
    <row r="129" spans="1:5" ht="18.75" customHeight="1">
      <c r="A129" s="102">
        <v>2050302</v>
      </c>
      <c r="B129" s="102" t="s">
        <v>171</v>
      </c>
      <c r="C129" s="100">
        <v>170.56</v>
      </c>
      <c r="D129" s="100">
        <v>0</v>
      </c>
      <c r="E129" s="101">
        <f t="shared" si="1"/>
        <v>170.56</v>
      </c>
    </row>
    <row r="130" spans="1:5" ht="18.75" customHeight="1">
      <c r="A130" s="102">
        <v>20508</v>
      </c>
      <c r="B130" s="102" t="s">
        <v>172</v>
      </c>
      <c r="C130" s="100">
        <v>302.42</v>
      </c>
      <c r="D130" s="100">
        <v>0</v>
      </c>
      <c r="E130" s="101">
        <f t="shared" si="1"/>
        <v>302.42</v>
      </c>
    </row>
    <row r="131" spans="1:5" ht="18.75" customHeight="1">
      <c r="A131" s="102">
        <v>2050801</v>
      </c>
      <c r="B131" s="102" t="s">
        <v>173</v>
      </c>
      <c r="C131" s="100">
        <v>236.3</v>
      </c>
      <c r="D131" s="100">
        <v>0</v>
      </c>
      <c r="E131" s="101">
        <f t="shared" si="1"/>
        <v>236.3</v>
      </c>
    </row>
    <row r="132" spans="1:5" ht="18.75" customHeight="1">
      <c r="A132" s="102">
        <v>2050802</v>
      </c>
      <c r="B132" s="102" t="s">
        <v>174</v>
      </c>
      <c r="C132" s="100">
        <v>66.12</v>
      </c>
      <c r="D132" s="100">
        <v>0</v>
      </c>
      <c r="E132" s="101">
        <f t="shared" si="1"/>
        <v>66.12</v>
      </c>
    </row>
    <row r="133" spans="1:5" ht="18.75" customHeight="1">
      <c r="A133" s="102">
        <v>20509</v>
      </c>
      <c r="B133" s="102" t="s">
        <v>175</v>
      </c>
      <c r="C133" s="100">
        <v>0</v>
      </c>
      <c r="D133" s="100">
        <v>1800</v>
      </c>
      <c r="E133" s="101">
        <f t="shared" si="1"/>
        <v>1800</v>
      </c>
    </row>
    <row r="134" spans="1:5" ht="18.75" customHeight="1">
      <c r="A134" s="102">
        <v>2050999</v>
      </c>
      <c r="B134" s="102" t="s">
        <v>176</v>
      </c>
      <c r="C134" s="100">
        <v>0</v>
      </c>
      <c r="D134" s="100">
        <v>1800</v>
      </c>
      <c r="E134" s="101">
        <f t="shared" si="1"/>
        <v>1800</v>
      </c>
    </row>
    <row r="135" spans="1:5" ht="18.75" customHeight="1">
      <c r="A135" s="102">
        <v>20599</v>
      </c>
      <c r="B135" s="102" t="s">
        <v>177</v>
      </c>
      <c r="C135" s="100">
        <v>190</v>
      </c>
      <c r="D135" s="100">
        <v>4157</v>
      </c>
      <c r="E135" s="101">
        <f t="shared" ref="E135:E198" si="2">C135+D135</f>
        <v>4347</v>
      </c>
    </row>
    <row r="136" spans="1:5" ht="18.75" customHeight="1">
      <c r="A136" s="102">
        <v>2059999</v>
      </c>
      <c r="B136" s="102" t="s">
        <v>178</v>
      </c>
      <c r="C136" s="100">
        <v>190</v>
      </c>
      <c r="D136" s="100">
        <v>4157</v>
      </c>
      <c r="E136" s="101">
        <f t="shared" si="2"/>
        <v>4347</v>
      </c>
    </row>
    <row r="137" spans="1:5" ht="18.75" customHeight="1">
      <c r="A137" s="102">
        <v>206</v>
      </c>
      <c r="B137" s="102" t="s">
        <v>179</v>
      </c>
      <c r="C137" s="100">
        <v>191.72</v>
      </c>
      <c r="D137" s="100">
        <v>2240</v>
      </c>
      <c r="E137" s="101">
        <f t="shared" si="2"/>
        <v>2431.7199999999998</v>
      </c>
    </row>
    <row r="138" spans="1:5" ht="18.75" customHeight="1">
      <c r="A138" s="102">
        <v>20601</v>
      </c>
      <c r="B138" s="102" t="s">
        <v>180</v>
      </c>
      <c r="C138" s="100">
        <v>122.8</v>
      </c>
      <c r="D138" s="100">
        <v>0</v>
      </c>
      <c r="E138" s="101">
        <f t="shared" si="2"/>
        <v>122.8</v>
      </c>
    </row>
    <row r="139" spans="1:5" ht="18.75" customHeight="1">
      <c r="A139" s="102">
        <v>2060101</v>
      </c>
      <c r="B139" s="102" t="s">
        <v>181</v>
      </c>
      <c r="C139" s="100">
        <v>69.209999999999994</v>
      </c>
      <c r="D139" s="100">
        <v>0</v>
      </c>
      <c r="E139" s="101">
        <f t="shared" si="2"/>
        <v>69.209999999999994</v>
      </c>
    </row>
    <row r="140" spans="1:5" ht="18.75" customHeight="1">
      <c r="A140" s="102">
        <v>2060199</v>
      </c>
      <c r="B140" s="102" t="s">
        <v>182</v>
      </c>
      <c r="C140" s="100">
        <v>53.59</v>
      </c>
      <c r="D140" s="100">
        <v>0</v>
      </c>
      <c r="E140" s="101">
        <f t="shared" si="2"/>
        <v>53.59</v>
      </c>
    </row>
    <row r="141" spans="1:5" ht="18.75" customHeight="1">
      <c r="A141" s="102">
        <v>20604</v>
      </c>
      <c r="B141" s="102" t="s">
        <v>183</v>
      </c>
      <c r="C141" s="100">
        <v>0</v>
      </c>
      <c r="D141" s="100">
        <v>1538</v>
      </c>
      <c r="E141" s="101">
        <f t="shared" si="2"/>
        <v>1538</v>
      </c>
    </row>
    <row r="142" spans="1:5" ht="18.75" customHeight="1">
      <c r="A142" s="102">
        <v>2060403</v>
      </c>
      <c r="B142" s="102" t="s">
        <v>184</v>
      </c>
      <c r="C142" s="100">
        <v>0</v>
      </c>
      <c r="D142" s="100">
        <v>1038</v>
      </c>
      <c r="E142" s="101">
        <f t="shared" si="2"/>
        <v>1038</v>
      </c>
    </row>
    <row r="143" spans="1:5" ht="18.75" customHeight="1">
      <c r="A143" s="102">
        <v>2060499</v>
      </c>
      <c r="B143" s="102" t="s">
        <v>185</v>
      </c>
      <c r="C143" s="100">
        <v>0</v>
      </c>
      <c r="D143" s="100">
        <v>500</v>
      </c>
      <c r="E143" s="101">
        <f t="shared" si="2"/>
        <v>500</v>
      </c>
    </row>
    <row r="144" spans="1:5" ht="18.75" customHeight="1">
      <c r="A144" s="102">
        <v>20607</v>
      </c>
      <c r="B144" s="102" t="s">
        <v>186</v>
      </c>
      <c r="C144" s="100">
        <v>68.92</v>
      </c>
      <c r="D144" s="100">
        <v>35</v>
      </c>
      <c r="E144" s="101">
        <f t="shared" si="2"/>
        <v>103.92</v>
      </c>
    </row>
    <row r="145" spans="1:5" ht="18.75" customHeight="1">
      <c r="A145" s="102">
        <v>2060701</v>
      </c>
      <c r="B145" s="102" t="s">
        <v>187</v>
      </c>
      <c r="C145" s="100">
        <v>63.92</v>
      </c>
      <c r="D145" s="100">
        <v>0</v>
      </c>
      <c r="E145" s="101">
        <f t="shared" si="2"/>
        <v>63.92</v>
      </c>
    </row>
    <row r="146" spans="1:5" ht="18.75" customHeight="1">
      <c r="A146" s="102">
        <v>2060702</v>
      </c>
      <c r="B146" s="102" t="s">
        <v>188</v>
      </c>
      <c r="C146" s="100">
        <v>5</v>
      </c>
      <c r="D146" s="100">
        <v>35</v>
      </c>
      <c r="E146" s="101">
        <f t="shared" si="2"/>
        <v>40</v>
      </c>
    </row>
    <row r="147" spans="1:5" ht="18.75" customHeight="1">
      <c r="A147" s="102">
        <v>20699</v>
      </c>
      <c r="B147" s="102" t="s">
        <v>189</v>
      </c>
      <c r="C147" s="100">
        <v>0</v>
      </c>
      <c r="D147" s="100">
        <v>667</v>
      </c>
      <c r="E147" s="101">
        <f t="shared" si="2"/>
        <v>667</v>
      </c>
    </row>
    <row r="148" spans="1:5" ht="18.75" customHeight="1">
      <c r="A148" s="102">
        <v>2069999</v>
      </c>
      <c r="B148" s="102" t="s">
        <v>190</v>
      </c>
      <c r="C148" s="100">
        <v>0</v>
      </c>
      <c r="D148" s="100">
        <v>667</v>
      </c>
      <c r="E148" s="101">
        <f t="shared" si="2"/>
        <v>667</v>
      </c>
    </row>
    <row r="149" spans="1:5" ht="18.75" customHeight="1">
      <c r="A149" s="102">
        <v>207</v>
      </c>
      <c r="B149" s="102" t="s">
        <v>191</v>
      </c>
      <c r="C149" s="100">
        <v>405.44</v>
      </c>
      <c r="D149" s="100">
        <v>1272.02</v>
      </c>
      <c r="E149" s="101">
        <f t="shared" si="2"/>
        <v>1677.46</v>
      </c>
    </row>
    <row r="150" spans="1:5" ht="18.75" customHeight="1">
      <c r="A150" s="102">
        <v>20701</v>
      </c>
      <c r="B150" s="102" t="s">
        <v>192</v>
      </c>
      <c r="C150" s="100">
        <v>405.44</v>
      </c>
      <c r="D150" s="100">
        <v>1242.02</v>
      </c>
      <c r="E150" s="101">
        <f t="shared" si="2"/>
        <v>1647.46</v>
      </c>
    </row>
    <row r="151" spans="1:5" ht="18.75" customHeight="1">
      <c r="A151" s="102">
        <v>2070101</v>
      </c>
      <c r="B151" s="102" t="s">
        <v>193</v>
      </c>
      <c r="C151" s="100">
        <v>68.3</v>
      </c>
      <c r="D151" s="100">
        <v>0</v>
      </c>
      <c r="E151" s="101">
        <f t="shared" si="2"/>
        <v>68.3</v>
      </c>
    </row>
    <row r="152" spans="1:5" ht="18.75" customHeight="1">
      <c r="A152" s="102">
        <v>2070199</v>
      </c>
      <c r="B152" s="102" t="s">
        <v>194</v>
      </c>
      <c r="C152" s="100">
        <v>337.14</v>
      </c>
      <c r="D152" s="100">
        <v>1242.02</v>
      </c>
      <c r="E152" s="101">
        <f t="shared" si="2"/>
        <v>1579.1599999999999</v>
      </c>
    </row>
    <row r="153" spans="1:5" ht="18.75" customHeight="1">
      <c r="A153" s="102">
        <v>20702</v>
      </c>
      <c r="B153" s="102" t="s">
        <v>195</v>
      </c>
      <c r="C153" s="100">
        <v>0</v>
      </c>
      <c r="D153" s="100">
        <v>30</v>
      </c>
      <c r="E153" s="101">
        <f t="shared" si="2"/>
        <v>30</v>
      </c>
    </row>
    <row r="154" spans="1:5" ht="18.75" customHeight="1">
      <c r="A154" s="102">
        <v>2070299</v>
      </c>
      <c r="B154" s="102" t="s">
        <v>196</v>
      </c>
      <c r="C154" s="100">
        <v>0</v>
      </c>
      <c r="D154" s="100">
        <v>30</v>
      </c>
      <c r="E154" s="101">
        <f t="shared" si="2"/>
        <v>30</v>
      </c>
    </row>
    <row r="155" spans="1:5" ht="18.75" customHeight="1">
      <c r="A155" s="102">
        <v>208</v>
      </c>
      <c r="B155" s="102" t="s">
        <v>197</v>
      </c>
      <c r="C155" s="100">
        <v>7417.79</v>
      </c>
      <c r="D155" s="100">
        <v>5127.92</v>
      </c>
      <c r="E155" s="101">
        <f t="shared" si="2"/>
        <v>12545.71</v>
      </c>
    </row>
    <row r="156" spans="1:5" ht="18.75" customHeight="1">
      <c r="A156" s="102">
        <v>20801</v>
      </c>
      <c r="B156" s="102" t="s">
        <v>198</v>
      </c>
      <c r="C156" s="100">
        <v>629.69000000000005</v>
      </c>
      <c r="D156" s="100">
        <v>29</v>
      </c>
      <c r="E156" s="101">
        <f t="shared" si="2"/>
        <v>658.69</v>
      </c>
    </row>
    <row r="157" spans="1:5" ht="18.75" customHeight="1">
      <c r="A157" s="102">
        <v>2080101</v>
      </c>
      <c r="B157" s="102" t="s">
        <v>199</v>
      </c>
      <c r="C157" s="100">
        <v>237.24</v>
      </c>
      <c r="D157" s="100">
        <v>0</v>
      </c>
      <c r="E157" s="101">
        <f t="shared" si="2"/>
        <v>237.24</v>
      </c>
    </row>
    <row r="158" spans="1:5" ht="18.75" customHeight="1">
      <c r="A158" s="102">
        <v>2080109</v>
      </c>
      <c r="B158" s="102" t="s">
        <v>200</v>
      </c>
      <c r="C158" s="100">
        <v>286.32</v>
      </c>
      <c r="D158" s="100">
        <v>0</v>
      </c>
      <c r="E158" s="101">
        <f t="shared" si="2"/>
        <v>286.32</v>
      </c>
    </row>
    <row r="159" spans="1:5" ht="18.75" customHeight="1">
      <c r="A159" s="102">
        <v>2080110</v>
      </c>
      <c r="B159" s="102" t="s">
        <v>201</v>
      </c>
      <c r="C159" s="100">
        <v>23.53</v>
      </c>
      <c r="D159" s="100">
        <v>0</v>
      </c>
      <c r="E159" s="101">
        <f t="shared" si="2"/>
        <v>23.53</v>
      </c>
    </row>
    <row r="160" spans="1:5" ht="18.75" customHeight="1">
      <c r="A160" s="102">
        <v>2080111</v>
      </c>
      <c r="B160" s="102" t="s">
        <v>202</v>
      </c>
      <c r="C160" s="100">
        <v>43.82</v>
      </c>
      <c r="D160" s="100">
        <v>0</v>
      </c>
      <c r="E160" s="101">
        <f t="shared" si="2"/>
        <v>43.82</v>
      </c>
    </row>
    <row r="161" spans="1:5" ht="18.75" customHeight="1">
      <c r="A161" s="102">
        <v>2080112</v>
      </c>
      <c r="B161" s="102" t="s">
        <v>203</v>
      </c>
      <c r="C161" s="100">
        <v>2</v>
      </c>
      <c r="D161" s="100">
        <v>0</v>
      </c>
      <c r="E161" s="101">
        <f t="shared" si="2"/>
        <v>2</v>
      </c>
    </row>
    <row r="162" spans="1:5" ht="18.75" customHeight="1">
      <c r="A162" s="102">
        <v>2080199</v>
      </c>
      <c r="B162" s="102" t="s">
        <v>204</v>
      </c>
      <c r="C162" s="100">
        <v>36.78</v>
      </c>
      <c r="D162" s="100">
        <v>29</v>
      </c>
      <c r="E162" s="101">
        <f t="shared" si="2"/>
        <v>65.78</v>
      </c>
    </row>
    <row r="163" spans="1:5" ht="18.75" customHeight="1">
      <c r="A163" s="102">
        <v>20802</v>
      </c>
      <c r="B163" s="102" t="s">
        <v>205</v>
      </c>
      <c r="C163" s="100">
        <v>504.86</v>
      </c>
      <c r="D163" s="100">
        <v>595.72</v>
      </c>
      <c r="E163" s="101">
        <f t="shared" si="2"/>
        <v>1100.58</v>
      </c>
    </row>
    <row r="164" spans="1:5" ht="18.75" customHeight="1">
      <c r="A164" s="102">
        <v>2080201</v>
      </c>
      <c r="B164" s="102" t="s">
        <v>206</v>
      </c>
      <c r="C164" s="100">
        <v>236.63</v>
      </c>
      <c r="D164" s="100">
        <v>0</v>
      </c>
      <c r="E164" s="101">
        <f t="shared" si="2"/>
        <v>236.63</v>
      </c>
    </row>
    <row r="165" spans="1:5" ht="18.75" customHeight="1">
      <c r="A165" s="102">
        <v>2080204</v>
      </c>
      <c r="B165" s="102" t="s">
        <v>207</v>
      </c>
      <c r="C165" s="100">
        <v>12.6</v>
      </c>
      <c r="D165" s="100">
        <v>71.319999999999993</v>
      </c>
      <c r="E165" s="101">
        <f t="shared" si="2"/>
        <v>83.919999999999987</v>
      </c>
    </row>
    <row r="166" spans="1:5" ht="18.75" customHeight="1">
      <c r="A166" s="102">
        <v>2080205</v>
      </c>
      <c r="B166" s="102" t="s">
        <v>208</v>
      </c>
      <c r="C166" s="100">
        <v>34.94</v>
      </c>
      <c r="D166" s="100">
        <v>103.9</v>
      </c>
      <c r="E166" s="101">
        <f t="shared" si="2"/>
        <v>138.84</v>
      </c>
    </row>
    <row r="167" spans="1:5" ht="18.75" customHeight="1">
      <c r="A167" s="102">
        <v>2080207</v>
      </c>
      <c r="B167" s="102" t="s">
        <v>209</v>
      </c>
      <c r="C167" s="100">
        <v>12</v>
      </c>
      <c r="D167" s="100">
        <v>0</v>
      </c>
      <c r="E167" s="101">
        <f t="shared" si="2"/>
        <v>12</v>
      </c>
    </row>
    <row r="168" spans="1:5" ht="18.75" customHeight="1">
      <c r="A168" s="102">
        <v>2080208</v>
      </c>
      <c r="B168" s="102" t="s">
        <v>210</v>
      </c>
      <c r="C168" s="100">
        <v>13</v>
      </c>
      <c r="D168" s="100">
        <v>231</v>
      </c>
      <c r="E168" s="101">
        <f t="shared" si="2"/>
        <v>244</v>
      </c>
    </row>
    <row r="169" spans="1:5" ht="18.75" customHeight="1">
      <c r="A169" s="102">
        <v>2080299</v>
      </c>
      <c r="B169" s="102" t="s">
        <v>211</v>
      </c>
      <c r="C169" s="100">
        <v>195.69</v>
      </c>
      <c r="D169" s="100">
        <v>189.5</v>
      </c>
      <c r="E169" s="101">
        <f t="shared" si="2"/>
        <v>385.19</v>
      </c>
    </row>
    <row r="170" spans="1:5" ht="18.75" customHeight="1">
      <c r="A170" s="102">
        <v>20805</v>
      </c>
      <c r="B170" s="102" t="s">
        <v>212</v>
      </c>
      <c r="C170" s="100">
        <v>4868.83</v>
      </c>
      <c r="D170" s="100">
        <v>100</v>
      </c>
      <c r="E170" s="101">
        <f t="shared" si="2"/>
        <v>4968.83</v>
      </c>
    </row>
    <row r="171" spans="1:5" ht="18.75" customHeight="1">
      <c r="A171" s="102">
        <v>2080501</v>
      </c>
      <c r="B171" s="102" t="s">
        <v>213</v>
      </c>
      <c r="C171" s="100">
        <v>11.11</v>
      </c>
      <c r="D171" s="100">
        <v>0</v>
      </c>
      <c r="E171" s="101">
        <f t="shared" si="2"/>
        <v>11.11</v>
      </c>
    </row>
    <row r="172" spans="1:5" ht="18.75" customHeight="1">
      <c r="A172" s="102">
        <v>2080502</v>
      </c>
      <c r="B172" s="102" t="s">
        <v>214</v>
      </c>
      <c r="C172" s="100">
        <v>272.37</v>
      </c>
      <c r="D172" s="100">
        <v>0</v>
      </c>
      <c r="E172" s="101">
        <f t="shared" si="2"/>
        <v>272.37</v>
      </c>
    </row>
    <row r="173" spans="1:5" ht="18.75" customHeight="1">
      <c r="A173" s="102">
        <v>2080505</v>
      </c>
      <c r="B173" s="102" t="s">
        <v>215</v>
      </c>
      <c r="C173" s="100">
        <v>4576.68</v>
      </c>
      <c r="D173" s="100">
        <v>0</v>
      </c>
      <c r="E173" s="101">
        <f t="shared" si="2"/>
        <v>4576.68</v>
      </c>
    </row>
    <row r="174" spans="1:5" ht="18.75" customHeight="1">
      <c r="A174" s="102">
        <v>2080599</v>
      </c>
      <c r="B174" s="102" t="s">
        <v>216</v>
      </c>
      <c r="C174" s="100">
        <v>8.67</v>
      </c>
      <c r="D174" s="100">
        <v>100</v>
      </c>
      <c r="E174" s="101">
        <f t="shared" si="2"/>
        <v>108.67</v>
      </c>
    </row>
    <row r="175" spans="1:5" ht="18.75" customHeight="1">
      <c r="A175" s="102">
        <v>20808</v>
      </c>
      <c r="B175" s="102" t="s">
        <v>217</v>
      </c>
      <c r="C175" s="100">
        <v>590.6</v>
      </c>
      <c r="D175" s="100">
        <v>0</v>
      </c>
      <c r="E175" s="101">
        <f t="shared" si="2"/>
        <v>590.6</v>
      </c>
    </row>
    <row r="176" spans="1:5" ht="18.75" customHeight="1">
      <c r="A176" s="102">
        <v>2080801</v>
      </c>
      <c r="B176" s="102" t="s">
        <v>218</v>
      </c>
      <c r="C176" s="100">
        <v>19.2</v>
      </c>
      <c r="D176" s="100">
        <v>0</v>
      </c>
      <c r="E176" s="101">
        <f t="shared" si="2"/>
        <v>19.2</v>
      </c>
    </row>
    <row r="177" spans="1:5" ht="18.75" customHeight="1">
      <c r="A177" s="102">
        <v>2080802</v>
      </c>
      <c r="B177" s="102" t="s">
        <v>219</v>
      </c>
      <c r="C177" s="100">
        <v>98.9</v>
      </c>
      <c r="D177" s="100">
        <v>0</v>
      </c>
      <c r="E177" s="101">
        <f t="shared" si="2"/>
        <v>98.9</v>
      </c>
    </row>
    <row r="178" spans="1:5" ht="18.75" customHeight="1">
      <c r="A178" s="102">
        <v>2080803</v>
      </c>
      <c r="B178" s="102" t="s">
        <v>220</v>
      </c>
      <c r="C178" s="100">
        <v>169</v>
      </c>
      <c r="D178" s="100">
        <v>0</v>
      </c>
      <c r="E178" s="101">
        <f t="shared" si="2"/>
        <v>169</v>
      </c>
    </row>
    <row r="179" spans="1:5" ht="18.75" customHeight="1">
      <c r="A179" s="102">
        <v>2080805</v>
      </c>
      <c r="B179" s="102" t="s">
        <v>221</v>
      </c>
      <c r="C179" s="100">
        <v>303.5</v>
      </c>
      <c r="D179" s="100">
        <v>0</v>
      </c>
      <c r="E179" s="101">
        <f t="shared" si="2"/>
        <v>303.5</v>
      </c>
    </row>
    <row r="180" spans="1:5" ht="18.75" customHeight="1">
      <c r="A180" s="102">
        <v>20809</v>
      </c>
      <c r="B180" s="102" t="s">
        <v>222</v>
      </c>
      <c r="C180" s="100">
        <v>300</v>
      </c>
      <c r="D180" s="100">
        <v>0</v>
      </c>
      <c r="E180" s="101">
        <f t="shared" si="2"/>
        <v>300</v>
      </c>
    </row>
    <row r="181" spans="1:5" ht="18.75" customHeight="1">
      <c r="A181" s="102">
        <v>2080901</v>
      </c>
      <c r="B181" s="102" t="s">
        <v>223</v>
      </c>
      <c r="C181" s="100">
        <v>300</v>
      </c>
      <c r="D181" s="100">
        <v>0</v>
      </c>
      <c r="E181" s="101">
        <f t="shared" si="2"/>
        <v>300</v>
      </c>
    </row>
    <row r="182" spans="1:5" ht="18.75" customHeight="1">
      <c r="A182" s="102">
        <v>20810</v>
      </c>
      <c r="B182" s="102" t="s">
        <v>224</v>
      </c>
      <c r="C182" s="100">
        <v>155.04</v>
      </c>
      <c r="D182" s="100">
        <v>0</v>
      </c>
      <c r="E182" s="101">
        <f t="shared" si="2"/>
        <v>155.04</v>
      </c>
    </row>
    <row r="183" spans="1:5" ht="18.75" customHeight="1">
      <c r="A183" s="102">
        <v>2081005</v>
      </c>
      <c r="B183" s="102" t="s">
        <v>225</v>
      </c>
      <c r="C183" s="100">
        <v>155.04</v>
      </c>
      <c r="D183" s="100">
        <v>0</v>
      </c>
      <c r="E183" s="101">
        <f t="shared" si="2"/>
        <v>155.04</v>
      </c>
    </row>
    <row r="184" spans="1:5" ht="18.75" customHeight="1">
      <c r="A184" s="102">
        <v>20811</v>
      </c>
      <c r="B184" s="102" t="s">
        <v>226</v>
      </c>
      <c r="C184" s="100">
        <v>111.32</v>
      </c>
      <c r="D184" s="100">
        <v>421</v>
      </c>
      <c r="E184" s="101">
        <f t="shared" si="2"/>
        <v>532.31999999999994</v>
      </c>
    </row>
    <row r="185" spans="1:5" ht="18.75" customHeight="1">
      <c r="A185" s="102">
        <v>2081101</v>
      </c>
      <c r="B185" s="102" t="s">
        <v>227</v>
      </c>
      <c r="C185" s="100">
        <v>59.01</v>
      </c>
      <c r="D185" s="100">
        <v>0</v>
      </c>
      <c r="E185" s="101">
        <f t="shared" si="2"/>
        <v>59.01</v>
      </c>
    </row>
    <row r="186" spans="1:5" ht="18.75" customHeight="1">
      <c r="A186" s="102">
        <v>2081107</v>
      </c>
      <c r="B186" s="102" t="s">
        <v>228</v>
      </c>
      <c r="C186" s="100">
        <v>0</v>
      </c>
      <c r="D186" s="100">
        <v>292</v>
      </c>
      <c r="E186" s="101">
        <f t="shared" si="2"/>
        <v>292</v>
      </c>
    </row>
    <row r="187" spans="1:5" ht="18.75" customHeight="1">
      <c r="A187" s="102">
        <v>2081199</v>
      </c>
      <c r="B187" s="102" t="s">
        <v>229</v>
      </c>
      <c r="C187" s="100">
        <v>52.31</v>
      </c>
      <c r="D187" s="100">
        <v>129</v>
      </c>
      <c r="E187" s="101">
        <f t="shared" si="2"/>
        <v>181.31</v>
      </c>
    </row>
    <row r="188" spans="1:5" ht="18.75" customHeight="1">
      <c r="A188" s="102">
        <v>20816</v>
      </c>
      <c r="B188" s="102" t="s">
        <v>230</v>
      </c>
      <c r="C188" s="100">
        <v>17.850000000000001</v>
      </c>
      <c r="D188" s="100">
        <v>0</v>
      </c>
      <c r="E188" s="101">
        <f t="shared" si="2"/>
        <v>17.850000000000001</v>
      </c>
    </row>
    <row r="189" spans="1:5" ht="18.75" customHeight="1">
      <c r="A189" s="102">
        <v>2081601</v>
      </c>
      <c r="B189" s="102" t="s">
        <v>231</v>
      </c>
      <c r="C189" s="100">
        <v>17.850000000000001</v>
      </c>
      <c r="D189" s="100">
        <v>0</v>
      </c>
      <c r="E189" s="101">
        <f t="shared" si="2"/>
        <v>17.850000000000001</v>
      </c>
    </row>
    <row r="190" spans="1:5" ht="18.75" customHeight="1">
      <c r="A190" s="102">
        <v>20819</v>
      </c>
      <c r="B190" s="102" t="s">
        <v>232</v>
      </c>
      <c r="C190" s="100">
        <v>0</v>
      </c>
      <c r="D190" s="100">
        <v>838</v>
      </c>
      <c r="E190" s="101">
        <f t="shared" si="2"/>
        <v>838</v>
      </c>
    </row>
    <row r="191" spans="1:5" ht="18.75" customHeight="1">
      <c r="A191" s="102">
        <v>2081901</v>
      </c>
      <c r="B191" s="102" t="s">
        <v>233</v>
      </c>
      <c r="C191" s="100">
        <v>0</v>
      </c>
      <c r="D191" s="100">
        <v>203.4</v>
      </c>
      <c r="E191" s="101">
        <f t="shared" si="2"/>
        <v>203.4</v>
      </c>
    </row>
    <row r="192" spans="1:5" ht="18.75" customHeight="1">
      <c r="A192" s="102">
        <v>2081902</v>
      </c>
      <c r="B192" s="102" t="s">
        <v>234</v>
      </c>
      <c r="C192" s="100">
        <v>0</v>
      </c>
      <c r="D192" s="100">
        <v>634.6</v>
      </c>
      <c r="E192" s="101">
        <f t="shared" si="2"/>
        <v>634.6</v>
      </c>
    </row>
    <row r="193" spans="1:5" ht="18.75" customHeight="1">
      <c r="A193" s="102">
        <v>20821</v>
      </c>
      <c r="B193" s="102" t="s">
        <v>235</v>
      </c>
      <c r="C193" s="100">
        <v>0</v>
      </c>
      <c r="D193" s="100">
        <v>136.1</v>
      </c>
      <c r="E193" s="101">
        <f t="shared" si="2"/>
        <v>136.1</v>
      </c>
    </row>
    <row r="194" spans="1:5" ht="18.75" customHeight="1">
      <c r="A194" s="102">
        <v>2082102</v>
      </c>
      <c r="B194" s="102" t="s">
        <v>236</v>
      </c>
      <c r="C194" s="100">
        <v>0</v>
      </c>
      <c r="D194" s="100">
        <v>136.1</v>
      </c>
      <c r="E194" s="101">
        <f t="shared" si="2"/>
        <v>136.1</v>
      </c>
    </row>
    <row r="195" spans="1:5" ht="18.75" customHeight="1">
      <c r="A195" s="102">
        <v>20825</v>
      </c>
      <c r="B195" s="102" t="s">
        <v>237</v>
      </c>
      <c r="C195" s="100">
        <v>221.6</v>
      </c>
      <c r="D195" s="100">
        <v>20</v>
      </c>
      <c r="E195" s="101">
        <f t="shared" si="2"/>
        <v>241.6</v>
      </c>
    </row>
    <row r="196" spans="1:5" ht="18.75" customHeight="1">
      <c r="A196" s="102">
        <v>2082501</v>
      </c>
      <c r="B196" s="102" t="s">
        <v>238</v>
      </c>
      <c r="C196" s="100">
        <v>17</v>
      </c>
      <c r="D196" s="100">
        <v>0</v>
      </c>
      <c r="E196" s="101">
        <f t="shared" si="2"/>
        <v>17</v>
      </c>
    </row>
    <row r="197" spans="1:5" ht="18.75" customHeight="1">
      <c r="A197" s="102">
        <v>2082502</v>
      </c>
      <c r="B197" s="102" t="s">
        <v>239</v>
      </c>
      <c r="C197" s="100">
        <v>204.6</v>
      </c>
      <c r="D197" s="100">
        <v>20</v>
      </c>
      <c r="E197" s="101">
        <f t="shared" si="2"/>
        <v>224.6</v>
      </c>
    </row>
    <row r="198" spans="1:5" ht="18.75" customHeight="1">
      <c r="A198" s="102">
        <v>20826</v>
      </c>
      <c r="B198" s="102" t="s">
        <v>240</v>
      </c>
      <c r="C198" s="100">
        <v>0</v>
      </c>
      <c r="D198" s="100">
        <v>2908.1</v>
      </c>
      <c r="E198" s="101">
        <f t="shared" si="2"/>
        <v>2908.1</v>
      </c>
    </row>
    <row r="199" spans="1:5" ht="18.75" customHeight="1">
      <c r="A199" s="102">
        <v>2082602</v>
      </c>
      <c r="B199" s="102" t="s">
        <v>241</v>
      </c>
      <c r="C199" s="100">
        <v>0</v>
      </c>
      <c r="D199" s="100">
        <v>2908.1</v>
      </c>
      <c r="E199" s="101">
        <f t="shared" ref="E199:E262" si="3">C199+D199</f>
        <v>2908.1</v>
      </c>
    </row>
    <row r="200" spans="1:5" ht="18.75" customHeight="1">
      <c r="A200" s="102">
        <v>20827</v>
      </c>
      <c r="B200" s="102" t="s">
        <v>536</v>
      </c>
      <c r="C200" s="100">
        <v>0</v>
      </c>
      <c r="D200" s="100">
        <v>80</v>
      </c>
      <c r="E200" s="101">
        <f t="shared" si="3"/>
        <v>80</v>
      </c>
    </row>
    <row r="201" spans="1:5" ht="18.75" customHeight="1">
      <c r="A201" s="102">
        <v>2082703</v>
      </c>
      <c r="B201" s="102" t="s">
        <v>537</v>
      </c>
      <c r="C201" s="100">
        <v>0</v>
      </c>
      <c r="D201" s="100">
        <v>80</v>
      </c>
      <c r="E201" s="101">
        <f t="shared" si="3"/>
        <v>80</v>
      </c>
    </row>
    <row r="202" spans="1:5" ht="18.75" customHeight="1">
      <c r="A202" s="102">
        <v>20899</v>
      </c>
      <c r="B202" s="102" t="s">
        <v>242</v>
      </c>
      <c r="C202" s="100">
        <v>18</v>
      </c>
      <c r="D202" s="100">
        <v>0</v>
      </c>
      <c r="E202" s="101">
        <f t="shared" si="3"/>
        <v>18</v>
      </c>
    </row>
    <row r="203" spans="1:5" ht="18.75" customHeight="1">
      <c r="A203" s="102">
        <v>2089901</v>
      </c>
      <c r="B203" s="102" t="s">
        <v>243</v>
      </c>
      <c r="C203" s="100">
        <v>18</v>
      </c>
      <c r="D203" s="100">
        <v>0</v>
      </c>
      <c r="E203" s="101">
        <f t="shared" si="3"/>
        <v>18</v>
      </c>
    </row>
    <row r="204" spans="1:5" ht="18.75" customHeight="1">
      <c r="A204" s="102">
        <v>210</v>
      </c>
      <c r="B204" s="102" t="s">
        <v>244</v>
      </c>
      <c r="C204" s="100">
        <v>3758.95</v>
      </c>
      <c r="D204" s="100">
        <v>9036.24</v>
      </c>
      <c r="E204" s="101">
        <f t="shared" si="3"/>
        <v>12795.189999999999</v>
      </c>
    </row>
    <row r="205" spans="1:5" ht="18.75" customHeight="1">
      <c r="A205" s="102">
        <v>21001</v>
      </c>
      <c r="B205" s="102" t="s">
        <v>245</v>
      </c>
      <c r="C205" s="100">
        <v>28.79</v>
      </c>
      <c r="D205" s="100">
        <v>0</v>
      </c>
      <c r="E205" s="101">
        <f t="shared" si="3"/>
        <v>28.79</v>
      </c>
    </row>
    <row r="206" spans="1:5" ht="18.75" customHeight="1">
      <c r="A206" s="102">
        <v>2100101</v>
      </c>
      <c r="B206" s="102" t="s">
        <v>246</v>
      </c>
      <c r="C206" s="100">
        <v>19.649999999999999</v>
      </c>
      <c r="D206" s="100">
        <v>0</v>
      </c>
      <c r="E206" s="101">
        <f t="shared" si="3"/>
        <v>19.649999999999999</v>
      </c>
    </row>
    <row r="207" spans="1:5" ht="18.75" customHeight="1">
      <c r="A207" s="102">
        <v>2100199</v>
      </c>
      <c r="B207" s="102" t="s">
        <v>247</v>
      </c>
      <c r="C207" s="100">
        <v>9.14</v>
      </c>
      <c r="D207" s="100">
        <v>0</v>
      </c>
      <c r="E207" s="101">
        <f t="shared" si="3"/>
        <v>9.14</v>
      </c>
    </row>
    <row r="208" spans="1:5" ht="18.75" customHeight="1">
      <c r="A208" s="102">
        <v>21003</v>
      </c>
      <c r="B208" s="102" t="s">
        <v>248</v>
      </c>
      <c r="C208" s="100">
        <v>2683.4</v>
      </c>
      <c r="D208" s="100">
        <v>317</v>
      </c>
      <c r="E208" s="101">
        <f t="shared" si="3"/>
        <v>3000.4</v>
      </c>
    </row>
    <row r="209" spans="1:5" ht="18.75" customHeight="1">
      <c r="A209" s="102">
        <v>2100301</v>
      </c>
      <c r="B209" s="102" t="s">
        <v>249</v>
      </c>
      <c r="C209" s="100">
        <v>412.8</v>
      </c>
      <c r="D209" s="100">
        <v>0</v>
      </c>
      <c r="E209" s="101">
        <f t="shared" si="3"/>
        <v>412.8</v>
      </c>
    </row>
    <row r="210" spans="1:5" ht="18.75" customHeight="1">
      <c r="A210" s="102">
        <v>2100302</v>
      </c>
      <c r="B210" s="102" t="s">
        <v>250</v>
      </c>
      <c r="C210" s="100">
        <v>2270.6</v>
      </c>
      <c r="D210" s="100">
        <v>0</v>
      </c>
      <c r="E210" s="101">
        <f t="shared" si="3"/>
        <v>2270.6</v>
      </c>
    </row>
    <row r="211" spans="1:5" ht="18.75" customHeight="1">
      <c r="A211" s="102">
        <v>2100399</v>
      </c>
      <c r="B211" s="102" t="s">
        <v>251</v>
      </c>
      <c r="C211" s="100">
        <v>0</v>
      </c>
      <c r="D211" s="100">
        <v>317</v>
      </c>
      <c r="E211" s="101">
        <f t="shared" si="3"/>
        <v>317</v>
      </c>
    </row>
    <row r="212" spans="1:5" ht="18.75" customHeight="1">
      <c r="A212" s="102">
        <v>21004</v>
      </c>
      <c r="B212" s="102" t="s">
        <v>252</v>
      </c>
      <c r="C212" s="100">
        <v>643.04</v>
      </c>
      <c r="D212" s="100">
        <v>729.98</v>
      </c>
      <c r="E212" s="101">
        <f t="shared" si="3"/>
        <v>1373.02</v>
      </c>
    </row>
    <row r="213" spans="1:5" ht="18.75" customHeight="1">
      <c r="A213" s="102">
        <v>2100401</v>
      </c>
      <c r="B213" s="102" t="s">
        <v>253</v>
      </c>
      <c r="C213" s="100">
        <v>315.18</v>
      </c>
      <c r="D213" s="100">
        <v>22.2</v>
      </c>
      <c r="E213" s="101">
        <f t="shared" si="3"/>
        <v>337.38</v>
      </c>
    </row>
    <row r="214" spans="1:5" ht="18.75" customHeight="1">
      <c r="A214" s="102">
        <v>2100402</v>
      </c>
      <c r="B214" s="102" t="s">
        <v>254</v>
      </c>
      <c r="C214" s="100">
        <v>62.27</v>
      </c>
      <c r="D214" s="100">
        <v>0</v>
      </c>
      <c r="E214" s="101">
        <f t="shared" si="3"/>
        <v>62.27</v>
      </c>
    </row>
    <row r="215" spans="1:5" ht="18.75" customHeight="1">
      <c r="A215" s="102">
        <v>2100403</v>
      </c>
      <c r="B215" s="102" t="s">
        <v>255</v>
      </c>
      <c r="C215" s="100">
        <v>265.58999999999997</v>
      </c>
      <c r="D215" s="100">
        <v>41.28</v>
      </c>
      <c r="E215" s="101">
        <f t="shared" si="3"/>
        <v>306.87</v>
      </c>
    </row>
    <row r="216" spans="1:5" ht="18.75" customHeight="1">
      <c r="A216" s="102">
        <v>2100408</v>
      </c>
      <c r="B216" s="102" t="s">
        <v>256</v>
      </c>
      <c r="C216" s="100">
        <v>0</v>
      </c>
      <c r="D216" s="100">
        <v>530</v>
      </c>
      <c r="E216" s="101">
        <f t="shared" si="3"/>
        <v>530</v>
      </c>
    </row>
    <row r="217" spans="1:5" ht="18.75" customHeight="1">
      <c r="A217" s="102">
        <v>2100409</v>
      </c>
      <c r="B217" s="102" t="s">
        <v>257</v>
      </c>
      <c r="C217" s="100">
        <v>0</v>
      </c>
      <c r="D217" s="100">
        <v>25.5</v>
      </c>
      <c r="E217" s="101">
        <f t="shared" si="3"/>
        <v>25.5</v>
      </c>
    </row>
    <row r="218" spans="1:5" ht="18.75" customHeight="1">
      <c r="A218" s="102">
        <v>2100410</v>
      </c>
      <c r="B218" s="102" t="s">
        <v>258</v>
      </c>
      <c r="C218" s="100">
        <v>0</v>
      </c>
      <c r="D218" s="100">
        <v>20</v>
      </c>
      <c r="E218" s="101">
        <f t="shared" si="3"/>
        <v>20</v>
      </c>
    </row>
    <row r="219" spans="1:5" ht="18.75" customHeight="1">
      <c r="A219" s="102">
        <v>2100499</v>
      </c>
      <c r="B219" s="102" t="s">
        <v>259</v>
      </c>
      <c r="C219" s="100">
        <v>0</v>
      </c>
      <c r="D219" s="100">
        <v>91</v>
      </c>
      <c r="E219" s="101">
        <f t="shared" si="3"/>
        <v>91</v>
      </c>
    </row>
    <row r="220" spans="1:5" ht="18.75" customHeight="1">
      <c r="A220" s="102">
        <v>21006</v>
      </c>
      <c r="B220" s="102" t="s">
        <v>260</v>
      </c>
      <c r="C220" s="100">
        <v>0</v>
      </c>
      <c r="D220" s="100">
        <v>20</v>
      </c>
      <c r="E220" s="101">
        <f t="shared" si="3"/>
        <v>20</v>
      </c>
    </row>
    <row r="221" spans="1:5" ht="18.75" customHeight="1">
      <c r="A221" s="102">
        <v>2100601</v>
      </c>
      <c r="B221" s="102" t="s">
        <v>261</v>
      </c>
      <c r="C221" s="100">
        <v>0</v>
      </c>
      <c r="D221" s="100">
        <v>20</v>
      </c>
      <c r="E221" s="101">
        <f t="shared" si="3"/>
        <v>20</v>
      </c>
    </row>
    <row r="222" spans="1:5" ht="18.75" customHeight="1">
      <c r="A222" s="102">
        <v>21007</v>
      </c>
      <c r="B222" s="102" t="s">
        <v>262</v>
      </c>
      <c r="C222" s="100">
        <v>353.72</v>
      </c>
      <c r="D222" s="100">
        <v>1881.54</v>
      </c>
      <c r="E222" s="101">
        <f t="shared" si="3"/>
        <v>2235.2600000000002</v>
      </c>
    </row>
    <row r="223" spans="1:5" ht="18.75" customHeight="1">
      <c r="A223" s="102">
        <v>2100716</v>
      </c>
      <c r="B223" s="102" t="s">
        <v>263</v>
      </c>
      <c r="C223" s="100">
        <v>148</v>
      </c>
      <c r="D223" s="100">
        <v>0</v>
      </c>
      <c r="E223" s="101">
        <f t="shared" si="3"/>
        <v>148</v>
      </c>
    </row>
    <row r="224" spans="1:5" ht="18.75" customHeight="1">
      <c r="A224" s="102">
        <v>2100717</v>
      </c>
      <c r="B224" s="102" t="s">
        <v>264</v>
      </c>
      <c r="C224" s="100">
        <v>174.49</v>
      </c>
      <c r="D224" s="100">
        <v>200</v>
      </c>
      <c r="E224" s="101">
        <f t="shared" si="3"/>
        <v>374.49</v>
      </c>
    </row>
    <row r="225" spans="1:5" ht="18.75" customHeight="1">
      <c r="A225" s="102">
        <v>2100799</v>
      </c>
      <c r="B225" s="102" t="s">
        <v>265</v>
      </c>
      <c r="C225" s="100">
        <v>31.23</v>
      </c>
      <c r="D225" s="100">
        <v>1681.54</v>
      </c>
      <c r="E225" s="101">
        <f t="shared" si="3"/>
        <v>1712.77</v>
      </c>
    </row>
    <row r="226" spans="1:5" ht="18.75" customHeight="1">
      <c r="A226" s="102">
        <v>21010</v>
      </c>
      <c r="B226" s="102" t="s">
        <v>266</v>
      </c>
      <c r="C226" s="100">
        <v>0</v>
      </c>
      <c r="D226" s="100">
        <v>60</v>
      </c>
      <c r="E226" s="101">
        <f t="shared" si="3"/>
        <v>60</v>
      </c>
    </row>
    <row r="227" spans="1:5" ht="18.75" customHeight="1">
      <c r="A227" s="102">
        <v>2101016</v>
      </c>
      <c r="B227" s="102" t="s">
        <v>267</v>
      </c>
      <c r="C227" s="100">
        <v>0</v>
      </c>
      <c r="D227" s="100">
        <v>60</v>
      </c>
      <c r="E227" s="101">
        <f t="shared" si="3"/>
        <v>60</v>
      </c>
    </row>
    <row r="228" spans="1:5" ht="18.75" customHeight="1">
      <c r="A228" s="102">
        <v>21011</v>
      </c>
      <c r="B228" s="102" t="s">
        <v>268</v>
      </c>
      <c r="C228" s="100">
        <v>0</v>
      </c>
      <c r="D228" s="100">
        <v>100</v>
      </c>
      <c r="E228" s="101">
        <f t="shared" si="3"/>
        <v>100</v>
      </c>
    </row>
    <row r="229" spans="1:5" ht="18.75" customHeight="1">
      <c r="A229" s="102">
        <v>2101103</v>
      </c>
      <c r="B229" s="102" t="s">
        <v>269</v>
      </c>
      <c r="C229" s="100">
        <v>0</v>
      </c>
      <c r="D229" s="100">
        <v>20</v>
      </c>
      <c r="E229" s="101">
        <f t="shared" si="3"/>
        <v>20</v>
      </c>
    </row>
    <row r="230" spans="1:5" ht="18.75" customHeight="1">
      <c r="A230" s="102">
        <v>2101199</v>
      </c>
      <c r="B230" s="102" t="s">
        <v>270</v>
      </c>
      <c r="C230" s="100">
        <v>0</v>
      </c>
      <c r="D230" s="100">
        <v>80</v>
      </c>
      <c r="E230" s="101">
        <f t="shared" si="3"/>
        <v>80</v>
      </c>
    </row>
    <row r="231" spans="1:5" ht="18.75" customHeight="1">
      <c r="A231" s="102">
        <v>21012</v>
      </c>
      <c r="B231" s="102" t="s">
        <v>271</v>
      </c>
      <c r="C231" s="100">
        <v>0</v>
      </c>
      <c r="D231" s="100">
        <v>5455</v>
      </c>
      <c r="E231" s="101">
        <f t="shared" si="3"/>
        <v>5455</v>
      </c>
    </row>
    <row r="232" spans="1:5" ht="18.75" customHeight="1">
      <c r="A232" s="102">
        <v>2101203</v>
      </c>
      <c r="B232" s="102" t="s">
        <v>272</v>
      </c>
      <c r="C232" s="100">
        <v>0</v>
      </c>
      <c r="D232" s="100">
        <v>5455</v>
      </c>
      <c r="E232" s="101">
        <f t="shared" si="3"/>
        <v>5455</v>
      </c>
    </row>
    <row r="233" spans="1:5" ht="18.75" customHeight="1">
      <c r="A233" s="102">
        <v>21013</v>
      </c>
      <c r="B233" s="102" t="s">
        <v>273</v>
      </c>
      <c r="C233" s="100">
        <v>0</v>
      </c>
      <c r="D233" s="100">
        <v>388.72</v>
      </c>
      <c r="E233" s="101">
        <f t="shared" si="3"/>
        <v>388.72</v>
      </c>
    </row>
    <row r="234" spans="1:5" ht="18.75" customHeight="1">
      <c r="A234" s="102">
        <v>2101301</v>
      </c>
      <c r="B234" s="102" t="s">
        <v>274</v>
      </c>
      <c r="C234" s="100">
        <v>0</v>
      </c>
      <c r="D234" s="100">
        <v>388.72</v>
      </c>
      <c r="E234" s="101">
        <f t="shared" si="3"/>
        <v>388.72</v>
      </c>
    </row>
    <row r="235" spans="1:5" ht="18.75" customHeight="1">
      <c r="A235" s="102">
        <v>21014</v>
      </c>
      <c r="B235" s="102" t="s">
        <v>275</v>
      </c>
      <c r="C235" s="100">
        <v>0</v>
      </c>
      <c r="D235" s="100">
        <v>11</v>
      </c>
      <c r="E235" s="101">
        <f t="shared" si="3"/>
        <v>11</v>
      </c>
    </row>
    <row r="236" spans="1:5" ht="18.75" customHeight="1">
      <c r="A236" s="102">
        <v>2101401</v>
      </c>
      <c r="B236" s="102" t="s">
        <v>276</v>
      </c>
      <c r="C236" s="100">
        <v>0</v>
      </c>
      <c r="D236" s="100">
        <v>11</v>
      </c>
      <c r="E236" s="101">
        <f t="shared" si="3"/>
        <v>11</v>
      </c>
    </row>
    <row r="237" spans="1:5" ht="18.75" customHeight="1">
      <c r="A237" s="102">
        <v>21099</v>
      </c>
      <c r="B237" s="102" t="s">
        <v>277</v>
      </c>
      <c r="C237" s="100">
        <v>50</v>
      </c>
      <c r="D237" s="100">
        <v>73</v>
      </c>
      <c r="E237" s="101">
        <f t="shared" si="3"/>
        <v>123</v>
      </c>
    </row>
    <row r="238" spans="1:5" ht="18.75" customHeight="1">
      <c r="A238" s="102">
        <v>2109901</v>
      </c>
      <c r="B238" s="102" t="s">
        <v>278</v>
      </c>
      <c r="C238" s="100">
        <v>50</v>
      </c>
      <c r="D238" s="100">
        <v>73</v>
      </c>
      <c r="E238" s="101">
        <f t="shared" si="3"/>
        <v>123</v>
      </c>
    </row>
    <row r="239" spans="1:5" ht="18.75" customHeight="1">
      <c r="A239" s="102">
        <v>211</v>
      </c>
      <c r="B239" s="102" t="s">
        <v>279</v>
      </c>
      <c r="C239" s="100">
        <v>277.95</v>
      </c>
      <c r="D239" s="100">
        <v>628</v>
      </c>
      <c r="E239" s="101">
        <f t="shared" si="3"/>
        <v>905.95</v>
      </c>
    </row>
    <row r="240" spans="1:5" ht="18.75" customHeight="1">
      <c r="A240" s="102">
        <v>21101</v>
      </c>
      <c r="B240" s="102" t="s">
        <v>280</v>
      </c>
      <c r="C240" s="100">
        <v>277.95</v>
      </c>
      <c r="D240" s="100">
        <v>70</v>
      </c>
      <c r="E240" s="101">
        <f t="shared" si="3"/>
        <v>347.95</v>
      </c>
    </row>
    <row r="241" spans="1:5" ht="18.75" customHeight="1">
      <c r="A241" s="102">
        <v>2110101</v>
      </c>
      <c r="B241" s="102" t="s">
        <v>281</v>
      </c>
      <c r="C241" s="100">
        <v>155.15</v>
      </c>
      <c r="D241" s="100">
        <v>0</v>
      </c>
      <c r="E241" s="101">
        <f t="shared" si="3"/>
        <v>155.15</v>
      </c>
    </row>
    <row r="242" spans="1:5" ht="18.75" customHeight="1">
      <c r="A242" s="102">
        <v>2110199</v>
      </c>
      <c r="B242" s="102" t="s">
        <v>282</v>
      </c>
      <c r="C242" s="100">
        <v>122.8</v>
      </c>
      <c r="D242" s="100">
        <v>70</v>
      </c>
      <c r="E242" s="101">
        <f t="shared" si="3"/>
        <v>192.8</v>
      </c>
    </row>
    <row r="243" spans="1:5" ht="18.75" customHeight="1">
      <c r="A243" s="102">
        <v>21103</v>
      </c>
      <c r="B243" s="102" t="s">
        <v>283</v>
      </c>
      <c r="C243" s="100">
        <v>0</v>
      </c>
      <c r="D243" s="100">
        <v>60</v>
      </c>
      <c r="E243" s="101">
        <f t="shared" si="3"/>
        <v>60</v>
      </c>
    </row>
    <row r="244" spans="1:5" ht="18.75" customHeight="1">
      <c r="A244" s="102">
        <v>2110307</v>
      </c>
      <c r="B244" s="102" t="s">
        <v>284</v>
      </c>
      <c r="C244" s="100">
        <v>0</v>
      </c>
      <c r="D244" s="100">
        <v>60</v>
      </c>
      <c r="E244" s="101">
        <f t="shared" si="3"/>
        <v>60</v>
      </c>
    </row>
    <row r="245" spans="1:5" ht="18.75" customHeight="1">
      <c r="A245" s="102">
        <v>21199</v>
      </c>
      <c r="B245" s="102" t="s">
        <v>285</v>
      </c>
      <c r="C245" s="100">
        <v>0</v>
      </c>
      <c r="D245" s="100">
        <v>498</v>
      </c>
      <c r="E245" s="101">
        <f t="shared" si="3"/>
        <v>498</v>
      </c>
    </row>
    <row r="246" spans="1:5" ht="18.75" customHeight="1">
      <c r="A246" s="102">
        <v>2119901</v>
      </c>
      <c r="B246" s="102" t="s">
        <v>286</v>
      </c>
      <c r="C246" s="100">
        <v>0</v>
      </c>
      <c r="D246" s="100">
        <v>498</v>
      </c>
      <c r="E246" s="101">
        <f t="shared" si="3"/>
        <v>498</v>
      </c>
    </row>
    <row r="247" spans="1:5" ht="18.75" customHeight="1">
      <c r="A247" s="102">
        <v>212</v>
      </c>
      <c r="B247" s="102" t="s">
        <v>287</v>
      </c>
      <c r="C247" s="100">
        <v>1399.11</v>
      </c>
      <c r="D247" s="100">
        <v>2781</v>
      </c>
      <c r="E247" s="101">
        <f t="shared" si="3"/>
        <v>4180.1099999999997</v>
      </c>
    </row>
    <row r="248" spans="1:5" ht="18.75" customHeight="1">
      <c r="A248" s="102">
        <v>21201</v>
      </c>
      <c r="B248" s="102" t="s">
        <v>288</v>
      </c>
      <c r="C248" s="100">
        <v>1262.26</v>
      </c>
      <c r="D248" s="100">
        <v>425</v>
      </c>
      <c r="E248" s="101">
        <f t="shared" si="3"/>
        <v>1687.26</v>
      </c>
    </row>
    <row r="249" spans="1:5" ht="18.75" customHeight="1">
      <c r="A249" s="102">
        <v>2120101</v>
      </c>
      <c r="B249" s="102" t="s">
        <v>289</v>
      </c>
      <c r="C249" s="100">
        <v>263.18</v>
      </c>
      <c r="D249" s="100">
        <v>0</v>
      </c>
      <c r="E249" s="101">
        <f t="shared" si="3"/>
        <v>263.18</v>
      </c>
    </row>
    <row r="250" spans="1:5" ht="18.75" customHeight="1">
      <c r="A250" s="102">
        <v>2120104</v>
      </c>
      <c r="B250" s="102" t="s">
        <v>290</v>
      </c>
      <c r="C250" s="100">
        <v>320.74</v>
      </c>
      <c r="D250" s="100">
        <v>425</v>
      </c>
      <c r="E250" s="101">
        <f t="shared" si="3"/>
        <v>745.74</v>
      </c>
    </row>
    <row r="251" spans="1:5" ht="18.75" customHeight="1">
      <c r="A251" s="102">
        <v>2120105</v>
      </c>
      <c r="B251" s="102" t="s">
        <v>291</v>
      </c>
      <c r="C251" s="100">
        <v>22.67</v>
      </c>
      <c r="D251" s="100">
        <v>0</v>
      </c>
      <c r="E251" s="101">
        <f t="shared" si="3"/>
        <v>22.67</v>
      </c>
    </row>
    <row r="252" spans="1:5" ht="18.75" customHeight="1">
      <c r="A252" s="102">
        <v>2120106</v>
      </c>
      <c r="B252" s="102" t="s">
        <v>292</v>
      </c>
      <c r="C252" s="100">
        <v>229.97</v>
      </c>
      <c r="D252" s="100">
        <v>0</v>
      </c>
      <c r="E252" s="101">
        <f t="shared" si="3"/>
        <v>229.97</v>
      </c>
    </row>
    <row r="253" spans="1:5" ht="18.75" customHeight="1">
      <c r="A253" s="102">
        <v>2120199</v>
      </c>
      <c r="B253" s="102" t="s">
        <v>293</v>
      </c>
      <c r="C253" s="100">
        <v>425.7</v>
      </c>
      <c r="D253" s="100">
        <v>0</v>
      </c>
      <c r="E253" s="101">
        <f t="shared" si="3"/>
        <v>425.7</v>
      </c>
    </row>
    <row r="254" spans="1:5" ht="18.75" customHeight="1">
      <c r="A254" s="102">
        <v>21205</v>
      </c>
      <c r="B254" s="102" t="s">
        <v>294</v>
      </c>
      <c r="C254" s="100">
        <v>66.23</v>
      </c>
      <c r="D254" s="100">
        <v>0</v>
      </c>
      <c r="E254" s="101">
        <f t="shared" si="3"/>
        <v>66.23</v>
      </c>
    </row>
    <row r="255" spans="1:5" ht="18.75" customHeight="1">
      <c r="A255" s="102">
        <v>2120501</v>
      </c>
      <c r="B255" s="102" t="s">
        <v>295</v>
      </c>
      <c r="C255" s="100">
        <v>66.23</v>
      </c>
      <c r="D255" s="100">
        <v>0</v>
      </c>
      <c r="E255" s="101">
        <f t="shared" si="3"/>
        <v>66.23</v>
      </c>
    </row>
    <row r="256" spans="1:5" ht="18.75" customHeight="1">
      <c r="A256" s="102">
        <v>21299</v>
      </c>
      <c r="B256" s="102" t="s">
        <v>296</v>
      </c>
      <c r="C256" s="100">
        <v>70.62</v>
      </c>
      <c r="D256" s="100">
        <v>2356</v>
      </c>
      <c r="E256" s="101">
        <f t="shared" si="3"/>
        <v>2426.62</v>
      </c>
    </row>
    <row r="257" spans="1:5" ht="18.75" customHeight="1">
      <c r="A257" s="102">
        <v>2129999</v>
      </c>
      <c r="B257" s="102" t="s">
        <v>297</v>
      </c>
      <c r="C257" s="100">
        <v>70.62</v>
      </c>
      <c r="D257" s="100">
        <v>2356</v>
      </c>
      <c r="E257" s="101">
        <f t="shared" si="3"/>
        <v>2426.62</v>
      </c>
    </row>
    <row r="258" spans="1:5" ht="18.75" customHeight="1">
      <c r="A258" s="102">
        <v>213</v>
      </c>
      <c r="B258" s="102" t="s">
        <v>298</v>
      </c>
      <c r="C258" s="100">
        <v>2370.25</v>
      </c>
      <c r="D258" s="100">
        <v>2860</v>
      </c>
      <c r="E258" s="101">
        <f t="shared" si="3"/>
        <v>5230.25</v>
      </c>
    </row>
    <row r="259" spans="1:5" ht="18.75" customHeight="1">
      <c r="A259" s="102">
        <v>21301</v>
      </c>
      <c r="B259" s="102" t="s">
        <v>299</v>
      </c>
      <c r="C259" s="100">
        <v>796.03</v>
      </c>
      <c r="D259" s="100">
        <v>0</v>
      </c>
      <c r="E259" s="101">
        <f t="shared" si="3"/>
        <v>796.03</v>
      </c>
    </row>
    <row r="260" spans="1:5" ht="18.75" customHeight="1">
      <c r="A260" s="102">
        <v>2130101</v>
      </c>
      <c r="B260" s="102" t="s">
        <v>300</v>
      </c>
      <c r="C260" s="100">
        <v>193.18</v>
      </c>
      <c r="D260" s="100">
        <v>0</v>
      </c>
      <c r="E260" s="101">
        <f t="shared" si="3"/>
        <v>193.18</v>
      </c>
    </row>
    <row r="261" spans="1:5" ht="18.75" customHeight="1">
      <c r="A261" s="102">
        <v>2130104</v>
      </c>
      <c r="B261" s="102" t="s">
        <v>301</v>
      </c>
      <c r="C261" s="100">
        <v>602.85</v>
      </c>
      <c r="D261" s="100">
        <v>0</v>
      </c>
      <c r="E261" s="101">
        <f t="shared" si="3"/>
        <v>602.85</v>
      </c>
    </row>
    <row r="262" spans="1:5" ht="18.75" customHeight="1">
      <c r="A262" s="102">
        <v>21302</v>
      </c>
      <c r="B262" s="102" t="s">
        <v>302</v>
      </c>
      <c r="C262" s="100">
        <v>499.2</v>
      </c>
      <c r="D262" s="100">
        <v>0</v>
      </c>
      <c r="E262" s="101">
        <f t="shared" si="3"/>
        <v>499.2</v>
      </c>
    </row>
    <row r="263" spans="1:5" ht="18.75" customHeight="1">
      <c r="A263" s="102">
        <v>2130201</v>
      </c>
      <c r="B263" s="102" t="s">
        <v>303</v>
      </c>
      <c r="C263" s="100">
        <v>205.83</v>
      </c>
      <c r="D263" s="100">
        <v>0</v>
      </c>
      <c r="E263" s="101">
        <f t="shared" ref="E263:E304" si="4">C263+D263</f>
        <v>205.83</v>
      </c>
    </row>
    <row r="264" spans="1:5" ht="18.75" customHeight="1">
      <c r="A264" s="102">
        <v>2130204</v>
      </c>
      <c r="B264" s="102" t="s">
        <v>304</v>
      </c>
      <c r="C264" s="100">
        <v>293.37</v>
      </c>
      <c r="D264" s="100">
        <v>0</v>
      </c>
      <c r="E264" s="101">
        <f t="shared" si="4"/>
        <v>293.37</v>
      </c>
    </row>
    <row r="265" spans="1:5" ht="18.75" customHeight="1">
      <c r="A265" s="102">
        <v>21303</v>
      </c>
      <c r="B265" s="102" t="s">
        <v>305</v>
      </c>
      <c r="C265" s="100">
        <v>0</v>
      </c>
      <c r="D265" s="100">
        <v>660</v>
      </c>
      <c r="E265" s="101">
        <f t="shared" si="4"/>
        <v>660</v>
      </c>
    </row>
    <row r="266" spans="1:5" ht="18.75" customHeight="1">
      <c r="A266" s="102">
        <v>2130399</v>
      </c>
      <c r="B266" s="102" t="s">
        <v>306</v>
      </c>
      <c r="C266" s="100">
        <v>0</v>
      </c>
      <c r="D266" s="100">
        <v>660</v>
      </c>
      <c r="E266" s="101">
        <f t="shared" si="4"/>
        <v>660</v>
      </c>
    </row>
    <row r="267" spans="1:5" ht="18.75" customHeight="1">
      <c r="A267" s="102">
        <v>21307</v>
      </c>
      <c r="B267" s="102" t="s">
        <v>307</v>
      </c>
      <c r="C267" s="100">
        <v>1061.22</v>
      </c>
      <c r="D267" s="100">
        <v>150</v>
      </c>
      <c r="E267" s="101">
        <f t="shared" si="4"/>
        <v>1211.22</v>
      </c>
    </row>
    <row r="268" spans="1:5" ht="18.75" customHeight="1">
      <c r="A268" s="102">
        <v>2130701</v>
      </c>
      <c r="B268" s="102" t="s">
        <v>308</v>
      </c>
      <c r="C268" s="100">
        <v>0</v>
      </c>
      <c r="D268" s="100">
        <v>150</v>
      </c>
      <c r="E268" s="101">
        <f t="shared" si="4"/>
        <v>150</v>
      </c>
    </row>
    <row r="269" spans="1:5" ht="18.75" customHeight="1">
      <c r="A269" s="102">
        <v>2130705</v>
      </c>
      <c r="B269" s="102" t="s">
        <v>309</v>
      </c>
      <c r="C269" s="100">
        <v>1061.22</v>
      </c>
      <c r="D269" s="100">
        <v>0</v>
      </c>
      <c r="E269" s="101">
        <f t="shared" si="4"/>
        <v>1061.22</v>
      </c>
    </row>
    <row r="270" spans="1:5" ht="18.75" customHeight="1">
      <c r="A270" s="102">
        <v>21399</v>
      </c>
      <c r="B270" s="102" t="s">
        <v>310</v>
      </c>
      <c r="C270" s="100">
        <v>13.8</v>
      </c>
      <c r="D270" s="100">
        <v>2050</v>
      </c>
      <c r="E270" s="101">
        <f t="shared" si="4"/>
        <v>2063.8000000000002</v>
      </c>
    </row>
    <row r="271" spans="1:5" ht="18.75" customHeight="1">
      <c r="A271" s="102">
        <v>2139999</v>
      </c>
      <c r="B271" s="102" t="s">
        <v>311</v>
      </c>
      <c r="C271" s="100">
        <v>13.8</v>
      </c>
      <c r="D271" s="100">
        <v>2050</v>
      </c>
      <c r="E271" s="101">
        <f t="shared" si="4"/>
        <v>2063.8000000000002</v>
      </c>
    </row>
    <row r="272" spans="1:5" ht="18.75" customHeight="1">
      <c r="A272" s="102">
        <v>214</v>
      </c>
      <c r="B272" s="102" t="s">
        <v>312</v>
      </c>
      <c r="C272" s="100">
        <v>0</v>
      </c>
      <c r="D272" s="100">
        <v>150</v>
      </c>
      <c r="E272" s="101">
        <f t="shared" si="4"/>
        <v>150</v>
      </c>
    </row>
    <row r="273" spans="1:5" ht="18.75" customHeight="1">
      <c r="A273" s="102">
        <v>21401</v>
      </c>
      <c r="B273" s="102" t="s">
        <v>313</v>
      </c>
      <c r="C273" s="100">
        <v>0</v>
      </c>
      <c r="D273" s="100">
        <v>150</v>
      </c>
      <c r="E273" s="101">
        <f t="shared" si="4"/>
        <v>150</v>
      </c>
    </row>
    <row r="274" spans="1:5" ht="18.75" customHeight="1">
      <c r="A274" s="102">
        <v>2140199</v>
      </c>
      <c r="B274" s="102" t="s">
        <v>314</v>
      </c>
      <c r="C274" s="100">
        <v>0</v>
      </c>
      <c r="D274" s="100">
        <v>150</v>
      </c>
      <c r="E274" s="101">
        <f t="shared" si="4"/>
        <v>150</v>
      </c>
    </row>
    <row r="275" spans="1:5" ht="18.75" customHeight="1">
      <c r="A275" s="102">
        <v>215</v>
      </c>
      <c r="B275" s="102" t="s">
        <v>315</v>
      </c>
      <c r="C275" s="100">
        <v>109.69</v>
      </c>
      <c r="D275" s="100">
        <v>3061.2</v>
      </c>
      <c r="E275" s="101">
        <f t="shared" si="4"/>
        <v>3170.89</v>
      </c>
    </row>
    <row r="276" spans="1:5" ht="18.75" customHeight="1">
      <c r="A276" s="102">
        <v>21506</v>
      </c>
      <c r="B276" s="102" t="s">
        <v>316</v>
      </c>
      <c r="C276" s="100">
        <v>109.69</v>
      </c>
      <c r="D276" s="100">
        <v>61.2</v>
      </c>
      <c r="E276" s="101">
        <f t="shared" si="4"/>
        <v>170.89</v>
      </c>
    </row>
    <row r="277" spans="1:5" ht="18.75" customHeight="1">
      <c r="A277" s="102">
        <v>2150601</v>
      </c>
      <c r="B277" s="102" t="s">
        <v>317</v>
      </c>
      <c r="C277" s="100">
        <v>80.33</v>
      </c>
      <c r="D277" s="100">
        <v>0</v>
      </c>
      <c r="E277" s="101">
        <f t="shared" si="4"/>
        <v>80.33</v>
      </c>
    </row>
    <row r="278" spans="1:5" ht="18.75" customHeight="1">
      <c r="A278" s="102">
        <v>2150606</v>
      </c>
      <c r="B278" s="102" t="s">
        <v>318</v>
      </c>
      <c r="C278" s="100">
        <v>29.36</v>
      </c>
      <c r="D278" s="100">
        <v>31.2</v>
      </c>
      <c r="E278" s="101">
        <f t="shared" si="4"/>
        <v>60.56</v>
      </c>
    </row>
    <row r="279" spans="1:5" ht="18.75" customHeight="1">
      <c r="A279" s="102">
        <v>2150699</v>
      </c>
      <c r="B279" s="102" t="s">
        <v>319</v>
      </c>
      <c r="C279" s="100">
        <v>0</v>
      </c>
      <c r="D279" s="100">
        <v>30</v>
      </c>
      <c r="E279" s="101">
        <f t="shared" si="4"/>
        <v>30</v>
      </c>
    </row>
    <row r="280" spans="1:5" ht="18.75" customHeight="1">
      <c r="A280" s="102">
        <v>21508</v>
      </c>
      <c r="B280" s="102" t="s">
        <v>320</v>
      </c>
      <c r="C280" s="100">
        <v>0</v>
      </c>
      <c r="D280" s="100">
        <v>3000</v>
      </c>
      <c r="E280" s="101">
        <f t="shared" si="4"/>
        <v>3000</v>
      </c>
    </row>
    <row r="281" spans="1:5" ht="18.75" customHeight="1">
      <c r="A281" s="102">
        <v>2150899</v>
      </c>
      <c r="B281" s="102" t="s">
        <v>321</v>
      </c>
      <c r="C281" s="100">
        <v>0</v>
      </c>
      <c r="D281" s="100">
        <v>3000</v>
      </c>
      <c r="E281" s="101">
        <f t="shared" si="4"/>
        <v>3000</v>
      </c>
    </row>
    <row r="282" spans="1:5" ht="18.75" customHeight="1">
      <c r="A282" s="102">
        <v>216</v>
      </c>
      <c r="B282" s="102" t="s">
        <v>322</v>
      </c>
      <c r="C282" s="100">
        <v>0</v>
      </c>
      <c r="D282" s="100">
        <v>80</v>
      </c>
      <c r="E282" s="101">
        <f t="shared" si="4"/>
        <v>80</v>
      </c>
    </row>
    <row r="283" spans="1:5" ht="18.75" customHeight="1">
      <c r="A283" s="102">
        <v>21602</v>
      </c>
      <c r="B283" s="102" t="s">
        <v>323</v>
      </c>
      <c r="C283" s="100">
        <v>0</v>
      </c>
      <c r="D283" s="100">
        <v>80</v>
      </c>
      <c r="E283" s="101">
        <f t="shared" si="4"/>
        <v>80</v>
      </c>
    </row>
    <row r="284" spans="1:5" ht="18.75" customHeight="1">
      <c r="A284" s="102">
        <v>2160299</v>
      </c>
      <c r="B284" s="102" t="s">
        <v>324</v>
      </c>
      <c r="C284" s="100">
        <v>0</v>
      </c>
      <c r="D284" s="100">
        <v>80</v>
      </c>
      <c r="E284" s="101">
        <f t="shared" si="4"/>
        <v>80</v>
      </c>
    </row>
    <row r="285" spans="1:5" ht="18.75" customHeight="1">
      <c r="A285" s="102">
        <v>220</v>
      </c>
      <c r="B285" s="102" t="s">
        <v>325</v>
      </c>
      <c r="C285" s="100">
        <v>452.41</v>
      </c>
      <c r="D285" s="100">
        <v>0</v>
      </c>
      <c r="E285" s="101">
        <f t="shared" si="4"/>
        <v>452.41</v>
      </c>
    </row>
    <row r="286" spans="1:5" ht="18.75" customHeight="1">
      <c r="A286" s="102">
        <v>22001</v>
      </c>
      <c r="B286" s="102" t="s">
        <v>326</v>
      </c>
      <c r="C286" s="100">
        <v>395.27</v>
      </c>
      <c r="D286" s="100">
        <v>0</v>
      </c>
      <c r="E286" s="101">
        <f t="shared" si="4"/>
        <v>395.27</v>
      </c>
    </row>
    <row r="287" spans="1:5" ht="18.75" customHeight="1">
      <c r="A287" s="102">
        <v>2200101</v>
      </c>
      <c r="B287" s="102" t="s">
        <v>327</v>
      </c>
      <c r="C287" s="100">
        <v>315.92</v>
      </c>
      <c r="D287" s="100">
        <v>0</v>
      </c>
      <c r="E287" s="101">
        <f t="shared" si="4"/>
        <v>315.92</v>
      </c>
    </row>
    <row r="288" spans="1:5" ht="18.75" customHeight="1">
      <c r="A288" s="102">
        <v>2200150</v>
      </c>
      <c r="B288" s="102" t="s">
        <v>328</v>
      </c>
      <c r="C288" s="100">
        <v>79.349999999999994</v>
      </c>
      <c r="D288" s="100">
        <v>0</v>
      </c>
      <c r="E288" s="101">
        <f t="shared" si="4"/>
        <v>79.349999999999994</v>
      </c>
    </row>
    <row r="289" spans="1:5" ht="18.75" customHeight="1">
      <c r="A289" s="102">
        <v>22004</v>
      </c>
      <c r="B289" s="102" t="s">
        <v>329</v>
      </c>
      <c r="C289" s="100">
        <v>57.14</v>
      </c>
      <c r="D289" s="100">
        <v>0</v>
      </c>
      <c r="E289" s="101">
        <f t="shared" si="4"/>
        <v>57.14</v>
      </c>
    </row>
    <row r="290" spans="1:5" ht="18.75" customHeight="1">
      <c r="A290" s="102">
        <v>2200401</v>
      </c>
      <c r="B290" s="102" t="s">
        <v>330</v>
      </c>
      <c r="C290" s="100">
        <v>29.14</v>
      </c>
      <c r="D290" s="100">
        <v>0</v>
      </c>
      <c r="E290" s="101">
        <f t="shared" si="4"/>
        <v>29.14</v>
      </c>
    </row>
    <row r="291" spans="1:5" ht="18.75" customHeight="1">
      <c r="A291" s="102">
        <v>2200407</v>
      </c>
      <c r="B291" s="102" t="s">
        <v>331</v>
      </c>
      <c r="C291" s="100">
        <v>28</v>
      </c>
      <c r="D291" s="100">
        <v>0</v>
      </c>
      <c r="E291" s="101">
        <f t="shared" si="4"/>
        <v>28</v>
      </c>
    </row>
    <row r="292" spans="1:5" ht="18.75" customHeight="1">
      <c r="A292" s="102">
        <v>222</v>
      </c>
      <c r="B292" s="102" t="s">
        <v>332</v>
      </c>
      <c r="C292" s="100">
        <v>1.86</v>
      </c>
      <c r="D292" s="100">
        <v>395</v>
      </c>
      <c r="E292" s="101">
        <f t="shared" si="4"/>
        <v>396.86</v>
      </c>
    </row>
    <row r="293" spans="1:5" ht="18.75" customHeight="1">
      <c r="A293" s="102">
        <v>22201</v>
      </c>
      <c r="B293" s="102" t="s">
        <v>333</v>
      </c>
      <c r="C293" s="100">
        <v>1.86</v>
      </c>
      <c r="D293" s="100">
        <v>395</v>
      </c>
      <c r="E293" s="101">
        <f t="shared" si="4"/>
        <v>396.86</v>
      </c>
    </row>
    <row r="294" spans="1:5" ht="18.75" customHeight="1">
      <c r="A294" s="102">
        <v>2220115</v>
      </c>
      <c r="B294" s="102" t="s">
        <v>334</v>
      </c>
      <c r="C294" s="100">
        <v>0</v>
      </c>
      <c r="D294" s="100">
        <v>395</v>
      </c>
      <c r="E294" s="101">
        <f t="shared" si="4"/>
        <v>395</v>
      </c>
    </row>
    <row r="295" spans="1:5" ht="18.75" customHeight="1">
      <c r="A295" s="102">
        <v>2220199</v>
      </c>
      <c r="B295" s="102" t="s">
        <v>335</v>
      </c>
      <c r="C295" s="100">
        <v>1.86</v>
      </c>
      <c r="D295" s="100">
        <v>0</v>
      </c>
      <c r="E295" s="101">
        <f t="shared" si="4"/>
        <v>1.86</v>
      </c>
    </row>
    <row r="296" spans="1:5" ht="18.75" customHeight="1">
      <c r="A296" s="102">
        <v>227</v>
      </c>
      <c r="B296" s="102" t="s">
        <v>336</v>
      </c>
      <c r="C296" s="100">
        <v>0</v>
      </c>
      <c r="D296" s="100">
        <v>1000</v>
      </c>
      <c r="E296" s="101">
        <f t="shared" si="4"/>
        <v>1000</v>
      </c>
    </row>
    <row r="297" spans="1:5" ht="18.75" customHeight="1">
      <c r="A297" s="102">
        <v>227</v>
      </c>
      <c r="B297" s="102" t="s">
        <v>337</v>
      </c>
      <c r="C297" s="100">
        <v>0</v>
      </c>
      <c r="D297" s="100">
        <v>1000</v>
      </c>
      <c r="E297" s="101">
        <f t="shared" si="4"/>
        <v>1000</v>
      </c>
    </row>
    <row r="298" spans="1:5" ht="18.75" customHeight="1">
      <c r="A298" s="102">
        <v>227</v>
      </c>
      <c r="B298" s="102" t="s">
        <v>338</v>
      </c>
      <c r="C298" s="100">
        <v>0</v>
      </c>
      <c r="D298" s="100">
        <v>1000</v>
      </c>
      <c r="E298" s="101">
        <f t="shared" si="4"/>
        <v>1000</v>
      </c>
    </row>
    <row r="299" spans="1:5" ht="18.75" customHeight="1">
      <c r="A299" s="102">
        <v>229</v>
      </c>
      <c r="B299" s="102" t="s">
        <v>339</v>
      </c>
      <c r="C299" s="100">
        <v>3000</v>
      </c>
      <c r="D299" s="100">
        <v>5222</v>
      </c>
      <c r="E299" s="101">
        <f t="shared" si="4"/>
        <v>8222</v>
      </c>
    </row>
    <row r="300" spans="1:5" ht="18.75" customHeight="1">
      <c r="A300" s="102">
        <v>22999</v>
      </c>
      <c r="B300" s="102" t="s">
        <v>340</v>
      </c>
      <c r="C300" s="100">
        <v>3000</v>
      </c>
      <c r="D300" s="100">
        <v>5222</v>
      </c>
      <c r="E300" s="101">
        <f t="shared" si="4"/>
        <v>8222</v>
      </c>
    </row>
    <row r="301" spans="1:5" ht="18.75" customHeight="1">
      <c r="A301" s="102">
        <v>2299901</v>
      </c>
      <c r="B301" s="102" t="s">
        <v>341</v>
      </c>
      <c r="C301" s="100">
        <v>3000</v>
      </c>
      <c r="D301" s="100">
        <v>5222</v>
      </c>
      <c r="E301" s="101">
        <f t="shared" si="4"/>
        <v>8222</v>
      </c>
    </row>
    <row r="302" spans="1:5" ht="18.75" customHeight="1">
      <c r="A302" s="102">
        <v>232</v>
      </c>
      <c r="B302" s="102" t="s">
        <v>342</v>
      </c>
      <c r="C302" s="100">
        <v>0</v>
      </c>
      <c r="D302" s="100">
        <v>6000</v>
      </c>
      <c r="E302" s="101">
        <f t="shared" si="4"/>
        <v>6000</v>
      </c>
    </row>
    <row r="303" spans="1:5" ht="18.75" customHeight="1">
      <c r="A303" s="102">
        <v>23203</v>
      </c>
      <c r="B303" s="102" t="s">
        <v>343</v>
      </c>
      <c r="C303" s="100">
        <v>0</v>
      </c>
      <c r="D303" s="100">
        <v>6000</v>
      </c>
      <c r="E303" s="101">
        <f t="shared" si="4"/>
        <v>6000</v>
      </c>
    </row>
    <row r="304" spans="1:5" ht="18.75" customHeight="1">
      <c r="A304" s="102">
        <v>2320301</v>
      </c>
      <c r="B304" s="102" t="s">
        <v>344</v>
      </c>
      <c r="C304" s="100">
        <v>0</v>
      </c>
      <c r="D304" s="100">
        <v>6000</v>
      </c>
      <c r="E304" s="101">
        <f t="shared" si="4"/>
        <v>6000</v>
      </c>
    </row>
  </sheetData>
  <mergeCells count="6">
    <mergeCell ref="A2:E2"/>
    <mergeCell ref="A6:B6"/>
    <mergeCell ref="A4:A5"/>
    <mergeCell ref="B4:B5"/>
    <mergeCell ref="C4:D4"/>
    <mergeCell ref="E4:E5"/>
  </mergeCells>
  <phoneticPr fontId="3" type="noConversion"/>
  <printOptions horizontalCentered="1" verticalCentered="1"/>
  <pageMargins left="0.70866141732283472" right="0.70866141732283472" top="0.9448818897637796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topLeftCell="A4" workbookViewId="0">
      <selection activeCell="B4" sqref="B4"/>
    </sheetView>
  </sheetViews>
  <sheetFormatPr defaultColWidth="9" defaultRowHeight="23.4" customHeight="1"/>
  <cols>
    <col min="1" max="1" width="9.69921875" style="33" customWidth="1"/>
    <col min="2" max="2" width="22.5" style="33" customWidth="1"/>
    <col min="3" max="3" width="7.3984375" style="33" customWidth="1"/>
    <col min="4" max="4" width="10.19921875" style="33" customWidth="1"/>
    <col min="5" max="5" width="28.59765625" style="34" customWidth="1"/>
    <col min="6" max="6" width="7.59765625" style="33" customWidth="1"/>
    <col min="7" max="7" width="36.5" style="34" customWidth="1"/>
    <col min="8" max="16384" width="9" style="33"/>
  </cols>
  <sheetData>
    <row r="1" spans="1:7" ht="23.4" customHeight="1">
      <c r="A1" s="105" t="s">
        <v>579</v>
      </c>
    </row>
    <row r="2" spans="1:7" ht="30" customHeight="1">
      <c r="A2" s="130" t="s">
        <v>425</v>
      </c>
      <c r="B2" s="130"/>
      <c r="C2" s="130"/>
      <c r="D2" s="130"/>
      <c r="E2" s="130"/>
      <c r="F2" s="130"/>
      <c r="G2" s="130"/>
    </row>
    <row r="3" spans="1:7" ht="23.4" customHeight="1">
      <c r="E3" s="131" t="s">
        <v>346</v>
      </c>
      <c r="F3" s="131"/>
      <c r="G3" s="131"/>
    </row>
    <row r="4" spans="1:7" ht="39.6" customHeight="1">
      <c r="A4" s="64" t="s">
        <v>431</v>
      </c>
      <c r="B4" s="65" t="s">
        <v>432</v>
      </c>
      <c r="C4" s="65" t="s">
        <v>45</v>
      </c>
      <c r="D4" s="65" t="s">
        <v>428</v>
      </c>
      <c r="E4" s="65" t="s">
        <v>429</v>
      </c>
      <c r="F4" s="65" t="s">
        <v>45</v>
      </c>
      <c r="G4" s="66" t="s">
        <v>430</v>
      </c>
    </row>
    <row r="5" spans="1:7" ht="30" customHeight="1">
      <c r="A5" s="35">
        <v>1030119</v>
      </c>
      <c r="B5" s="36" t="s">
        <v>347</v>
      </c>
      <c r="C5" s="35">
        <v>500</v>
      </c>
      <c r="D5" s="35">
        <v>212</v>
      </c>
      <c r="E5" s="36" t="s">
        <v>348</v>
      </c>
      <c r="F5" s="35">
        <v>38126</v>
      </c>
      <c r="G5" s="37"/>
    </row>
    <row r="6" spans="1:7" ht="40.200000000000003" customHeight="1">
      <c r="A6" s="35">
        <v>1030146</v>
      </c>
      <c r="B6" s="36" t="s">
        <v>349</v>
      </c>
      <c r="C6" s="35">
        <v>2000</v>
      </c>
      <c r="D6" s="35">
        <v>21208</v>
      </c>
      <c r="E6" s="36" t="s">
        <v>350</v>
      </c>
      <c r="F6" s="35">
        <v>35326</v>
      </c>
      <c r="G6" s="37"/>
    </row>
    <row r="7" spans="1:7" ht="40.200000000000003" customHeight="1">
      <c r="A7" s="35">
        <v>1030147</v>
      </c>
      <c r="B7" s="36" t="s">
        <v>351</v>
      </c>
      <c r="C7" s="35">
        <v>300</v>
      </c>
      <c r="D7" s="35">
        <v>2120801</v>
      </c>
      <c r="E7" s="36" t="s">
        <v>352</v>
      </c>
      <c r="F7" s="35">
        <v>12726</v>
      </c>
      <c r="G7" s="38" t="s">
        <v>353</v>
      </c>
    </row>
    <row r="8" spans="1:7" ht="40.200000000000003" customHeight="1">
      <c r="A8" s="35">
        <v>1030148</v>
      </c>
      <c r="B8" s="36" t="s">
        <v>354</v>
      </c>
      <c r="C8" s="35">
        <v>37700</v>
      </c>
      <c r="D8" s="35">
        <v>2120802</v>
      </c>
      <c r="E8" s="36" t="s">
        <v>355</v>
      </c>
      <c r="F8" s="35">
        <v>10000</v>
      </c>
      <c r="G8" s="38" t="s">
        <v>356</v>
      </c>
    </row>
    <row r="9" spans="1:7" ht="30" customHeight="1">
      <c r="A9" s="35">
        <v>1030156</v>
      </c>
      <c r="B9" s="36" t="s">
        <v>357</v>
      </c>
      <c r="C9" s="35">
        <v>500</v>
      </c>
      <c r="D9" s="35">
        <v>2120803</v>
      </c>
      <c r="E9" s="36" t="s">
        <v>358</v>
      </c>
      <c r="F9" s="35">
        <v>2000</v>
      </c>
      <c r="G9" s="38" t="s">
        <v>359</v>
      </c>
    </row>
    <row r="10" spans="1:7" ht="30" customHeight="1">
      <c r="A10" s="35"/>
      <c r="B10" s="36"/>
      <c r="C10" s="35"/>
      <c r="D10" s="35">
        <v>2120804</v>
      </c>
      <c r="E10" s="36" t="s">
        <v>360</v>
      </c>
      <c r="F10" s="35">
        <v>500</v>
      </c>
      <c r="G10" s="38" t="s">
        <v>361</v>
      </c>
    </row>
    <row r="11" spans="1:7" ht="30" customHeight="1">
      <c r="A11" s="35"/>
      <c r="B11" s="36"/>
      <c r="C11" s="35"/>
      <c r="D11" s="35">
        <v>2120805</v>
      </c>
      <c r="E11" s="36" t="s">
        <v>362</v>
      </c>
      <c r="F11" s="35">
        <v>3000</v>
      </c>
      <c r="G11" s="38" t="s">
        <v>363</v>
      </c>
    </row>
    <row r="12" spans="1:7" ht="39.6" customHeight="1">
      <c r="A12" s="35"/>
      <c r="B12" s="36"/>
      <c r="C12" s="35"/>
      <c r="D12" s="35">
        <v>2120806</v>
      </c>
      <c r="E12" s="36" t="s">
        <v>364</v>
      </c>
      <c r="F12" s="35">
        <v>500</v>
      </c>
      <c r="G12" s="38" t="s">
        <v>365</v>
      </c>
    </row>
    <row r="13" spans="1:7" ht="30" customHeight="1">
      <c r="A13" s="35"/>
      <c r="B13" s="36"/>
      <c r="C13" s="35"/>
      <c r="D13" s="35">
        <v>2120810</v>
      </c>
      <c r="E13" s="36" t="s">
        <v>366</v>
      </c>
      <c r="F13" s="35">
        <v>600</v>
      </c>
      <c r="G13" s="38"/>
    </row>
    <row r="14" spans="1:7" ht="59.4" customHeight="1">
      <c r="A14" s="35"/>
      <c r="B14" s="36"/>
      <c r="C14" s="35"/>
      <c r="D14" s="35">
        <v>2120899</v>
      </c>
      <c r="E14" s="36" t="s">
        <v>367</v>
      </c>
      <c r="F14" s="35">
        <v>6000</v>
      </c>
      <c r="G14" s="38" t="s">
        <v>540</v>
      </c>
    </row>
    <row r="15" spans="1:7" ht="40.950000000000003" customHeight="1">
      <c r="A15" s="35"/>
      <c r="B15" s="36"/>
      <c r="C15" s="35"/>
      <c r="D15" s="35">
        <v>21210</v>
      </c>
      <c r="E15" s="36" t="s">
        <v>368</v>
      </c>
      <c r="F15" s="35">
        <v>2000</v>
      </c>
      <c r="G15" s="38"/>
    </row>
    <row r="16" spans="1:7" ht="30" customHeight="1">
      <c r="A16" s="35"/>
      <c r="B16" s="36"/>
      <c r="C16" s="35"/>
      <c r="D16" s="35">
        <v>2121001</v>
      </c>
      <c r="E16" s="36" t="s">
        <v>352</v>
      </c>
      <c r="F16" s="35">
        <v>2000</v>
      </c>
      <c r="G16" s="38" t="s">
        <v>369</v>
      </c>
    </row>
    <row r="17" spans="1:7" ht="39.6" customHeight="1">
      <c r="A17" s="35"/>
      <c r="B17" s="36"/>
      <c r="C17" s="35"/>
      <c r="D17" s="35">
        <v>21211</v>
      </c>
      <c r="E17" s="36" t="s">
        <v>370</v>
      </c>
      <c r="F17" s="35">
        <v>300</v>
      </c>
      <c r="G17" s="38" t="s">
        <v>371</v>
      </c>
    </row>
    <row r="18" spans="1:7" ht="39.6" customHeight="1">
      <c r="A18" s="35"/>
      <c r="B18" s="36"/>
      <c r="C18" s="35"/>
      <c r="D18" s="35">
        <v>21213</v>
      </c>
      <c r="E18" s="36" t="s">
        <v>372</v>
      </c>
      <c r="F18" s="35">
        <v>500</v>
      </c>
      <c r="G18" s="38"/>
    </row>
    <row r="19" spans="1:7" ht="30" customHeight="1">
      <c r="A19" s="35"/>
      <c r="B19" s="36"/>
      <c r="C19" s="35"/>
      <c r="D19" s="35">
        <v>2121301</v>
      </c>
      <c r="E19" s="36" t="s">
        <v>373</v>
      </c>
      <c r="F19" s="35">
        <v>500</v>
      </c>
      <c r="G19" s="38" t="s">
        <v>374</v>
      </c>
    </row>
    <row r="20" spans="1:7" ht="30" customHeight="1">
      <c r="A20" s="35"/>
      <c r="B20" s="36"/>
      <c r="C20" s="35"/>
      <c r="D20" s="35">
        <v>215</v>
      </c>
      <c r="E20" s="36" t="s">
        <v>375</v>
      </c>
      <c r="F20" s="35">
        <v>500</v>
      </c>
      <c r="G20" s="38"/>
    </row>
    <row r="21" spans="1:7" ht="39.6" customHeight="1">
      <c r="A21" s="35"/>
      <c r="B21" s="36"/>
      <c r="C21" s="35"/>
      <c r="D21" s="35">
        <v>21561</v>
      </c>
      <c r="E21" s="36" t="s">
        <v>376</v>
      </c>
      <c r="F21" s="35">
        <v>500</v>
      </c>
      <c r="G21" s="38"/>
    </row>
    <row r="22" spans="1:7" ht="30" customHeight="1">
      <c r="A22" s="35"/>
      <c r="B22" s="36"/>
      <c r="C22" s="35"/>
      <c r="D22" s="35">
        <v>2156199</v>
      </c>
      <c r="E22" s="36" t="s">
        <v>377</v>
      </c>
      <c r="F22" s="35">
        <v>500</v>
      </c>
      <c r="G22" s="38"/>
    </row>
    <row r="23" spans="1:7" ht="30" customHeight="1">
      <c r="A23" s="35"/>
      <c r="B23" s="36"/>
      <c r="C23" s="35"/>
      <c r="D23" s="35">
        <v>232</v>
      </c>
      <c r="E23" s="36" t="s">
        <v>378</v>
      </c>
      <c r="F23" s="35">
        <v>2374</v>
      </c>
      <c r="G23" s="38"/>
    </row>
    <row r="24" spans="1:7" ht="30" customHeight="1">
      <c r="A24" s="35"/>
      <c r="B24" s="36"/>
      <c r="C24" s="35"/>
      <c r="D24" s="35">
        <v>23204</v>
      </c>
      <c r="E24" s="36" t="s">
        <v>379</v>
      </c>
      <c r="F24" s="35">
        <v>2374</v>
      </c>
      <c r="G24" s="38"/>
    </row>
    <row r="25" spans="1:7" ht="40.950000000000003" customHeight="1">
      <c r="A25" s="35"/>
      <c r="B25" s="36"/>
      <c r="C25" s="35"/>
      <c r="D25" s="35">
        <v>2320411</v>
      </c>
      <c r="E25" s="36" t="s">
        <v>380</v>
      </c>
      <c r="F25" s="35">
        <v>2374</v>
      </c>
      <c r="G25" s="38"/>
    </row>
    <row r="26" spans="1:7" s="63" customFormat="1" ht="37.200000000000003" customHeight="1">
      <c r="A26" s="61"/>
      <c r="B26" s="67" t="s">
        <v>381</v>
      </c>
      <c r="C26" s="61">
        <f>SUM(C5:C9)</f>
        <v>41000</v>
      </c>
      <c r="D26" s="61"/>
      <c r="E26" s="67" t="s">
        <v>382</v>
      </c>
      <c r="F26" s="61">
        <f>F5+F20+F23</f>
        <v>41000</v>
      </c>
      <c r="G26" s="62"/>
    </row>
    <row r="27" spans="1:7" ht="23.4" customHeight="1">
      <c r="E27" s="39"/>
      <c r="F27" s="40"/>
    </row>
  </sheetData>
  <mergeCells count="2">
    <mergeCell ref="A2:G2"/>
    <mergeCell ref="E3:G3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workbookViewId="0">
      <selection activeCell="B10" sqref="B10"/>
    </sheetView>
  </sheetViews>
  <sheetFormatPr defaultColWidth="9" defaultRowHeight="15.6"/>
  <cols>
    <col min="1" max="1" width="11.8984375" style="19" customWidth="1"/>
    <col min="2" max="2" width="31.3984375" style="19" customWidth="1"/>
    <col min="3" max="4" width="14.09765625" style="19" customWidth="1"/>
    <col min="5" max="5" width="28.69921875" style="19" customWidth="1"/>
    <col min="6" max="6" width="15.19921875" style="19" customWidth="1"/>
    <col min="7" max="15" width="9" style="19"/>
    <col min="16" max="16" width="9.09765625" style="19" bestFit="1" customWidth="1"/>
    <col min="17" max="16384" width="9" style="19"/>
  </cols>
  <sheetData>
    <row r="1" spans="1:6" ht="21" customHeight="1">
      <c r="A1" s="19" t="s">
        <v>580</v>
      </c>
    </row>
    <row r="2" spans="1:6" s="21" customFormat="1" ht="45" customHeight="1">
      <c r="A2" s="136" t="s">
        <v>426</v>
      </c>
      <c r="B2" s="136"/>
      <c r="C2" s="136"/>
      <c r="D2" s="136"/>
      <c r="E2" s="136"/>
      <c r="F2" s="136"/>
    </row>
    <row r="3" spans="1:6" s="22" customFormat="1" ht="22.5" customHeight="1">
      <c r="B3" s="132"/>
      <c r="C3" s="133"/>
      <c r="D3" s="32"/>
      <c r="F3" s="23" t="s">
        <v>345</v>
      </c>
    </row>
    <row r="4" spans="1:6" s="22" customFormat="1" ht="23.4" customHeight="1">
      <c r="A4" s="73" t="s">
        <v>462</v>
      </c>
      <c r="B4" s="73" t="s">
        <v>463</v>
      </c>
      <c r="C4" s="73" t="s">
        <v>464</v>
      </c>
      <c r="D4" s="73" t="s">
        <v>465</v>
      </c>
      <c r="E4" s="73" t="s">
        <v>466</v>
      </c>
      <c r="F4" s="73" t="s">
        <v>464</v>
      </c>
    </row>
    <row r="5" spans="1:6" s="25" customFormat="1" ht="23.4" customHeight="1">
      <c r="A5" s="52">
        <v>10306</v>
      </c>
      <c r="B5" s="51" t="s">
        <v>467</v>
      </c>
      <c r="C5" s="54">
        <v>12.6</v>
      </c>
      <c r="D5" s="54">
        <v>223</v>
      </c>
      <c r="E5" s="55" t="s">
        <v>468</v>
      </c>
      <c r="F5" s="54">
        <v>12.6</v>
      </c>
    </row>
    <row r="6" spans="1:6" s="22" customFormat="1" ht="23.4" customHeight="1">
      <c r="A6" s="52">
        <v>1030698</v>
      </c>
      <c r="B6" s="53" t="s">
        <v>469</v>
      </c>
      <c r="C6" s="54">
        <v>12.6</v>
      </c>
      <c r="D6" s="54">
        <v>2239901</v>
      </c>
      <c r="E6" s="55" t="s">
        <v>470</v>
      </c>
      <c r="F6" s="54">
        <v>12.6</v>
      </c>
    </row>
    <row r="7" spans="1:6" s="22" customFormat="1" ht="23.4" customHeight="1">
      <c r="A7" s="56"/>
      <c r="B7" s="57"/>
      <c r="C7" s="58"/>
      <c r="D7" s="58"/>
      <c r="E7" s="57"/>
      <c r="F7" s="58"/>
    </row>
    <row r="8" spans="1:6" s="22" customFormat="1" ht="23.4" customHeight="1">
      <c r="A8" s="56"/>
      <c r="B8" s="57"/>
      <c r="C8" s="58"/>
      <c r="D8" s="58"/>
      <c r="E8" s="57"/>
      <c r="F8" s="58"/>
    </row>
    <row r="9" spans="1:6" s="22" customFormat="1" ht="23.4" customHeight="1">
      <c r="A9" s="28"/>
      <c r="B9" s="28"/>
      <c r="C9" s="27"/>
      <c r="D9" s="27"/>
      <c r="E9" s="26"/>
      <c r="F9" s="27"/>
    </row>
    <row r="10" spans="1:6" s="22" customFormat="1" ht="23.4" customHeight="1">
      <c r="A10" s="28"/>
      <c r="B10" s="28"/>
      <c r="C10" s="27"/>
      <c r="D10" s="27"/>
      <c r="E10" s="28"/>
      <c r="F10" s="27"/>
    </row>
    <row r="11" spans="1:6" s="22" customFormat="1" ht="23.4" customHeight="1">
      <c r="A11" s="28"/>
      <c r="B11" s="28"/>
      <c r="C11" s="27"/>
      <c r="D11" s="27"/>
      <c r="E11" s="26"/>
      <c r="F11" s="29"/>
    </row>
    <row r="12" spans="1:6" s="22" customFormat="1" ht="23.4" customHeight="1">
      <c r="A12" s="28"/>
      <c r="B12" s="28"/>
      <c r="C12" s="27"/>
      <c r="D12" s="27"/>
      <c r="E12" s="26"/>
      <c r="F12" s="27"/>
    </row>
    <row r="13" spans="1:6" s="22" customFormat="1" ht="23.4" customHeight="1">
      <c r="A13" s="28"/>
      <c r="B13" s="28"/>
      <c r="C13" s="27"/>
      <c r="D13" s="27"/>
      <c r="E13" s="26"/>
      <c r="F13" s="27"/>
    </row>
    <row r="14" spans="1:6" s="22" customFormat="1" ht="23.4" customHeight="1">
      <c r="A14" s="28"/>
      <c r="B14" s="28"/>
      <c r="C14" s="27"/>
      <c r="D14" s="27"/>
      <c r="E14" s="26"/>
      <c r="F14" s="27"/>
    </row>
    <row r="15" spans="1:6" s="22" customFormat="1" ht="23.4" customHeight="1">
      <c r="A15" s="28"/>
      <c r="B15" s="28"/>
      <c r="C15" s="27"/>
      <c r="D15" s="27"/>
      <c r="E15" s="26"/>
      <c r="F15" s="27"/>
    </row>
    <row r="16" spans="1:6" s="22" customFormat="1" ht="23.4" customHeight="1">
      <c r="A16" s="28"/>
      <c r="B16" s="28"/>
      <c r="C16" s="27"/>
      <c r="D16" s="27"/>
      <c r="E16" s="26"/>
      <c r="F16" s="24"/>
    </row>
    <row r="17" spans="1:6" s="30" customFormat="1" ht="23.4" customHeight="1">
      <c r="A17" s="134" t="s">
        <v>427</v>
      </c>
      <c r="B17" s="135"/>
      <c r="C17" s="60">
        <v>12.6</v>
      </c>
      <c r="D17" s="134" t="s">
        <v>427</v>
      </c>
      <c r="E17" s="135"/>
      <c r="F17" s="60">
        <v>12.6</v>
      </c>
    </row>
    <row r="34" spans="15:15" ht="20.399999999999999">
      <c r="O34" s="31"/>
    </row>
  </sheetData>
  <mergeCells count="4">
    <mergeCell ref="B3:C3"/>
    <mergeCell ref="A17:B17"/>
    <mergeCell ref="D17:E17"/>
    <mergeCell ref="A2:F2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A8" sqref="A8"/>
    </sheetView>
  </sheetViews>
  <sheetFormatPr defaultColWidth="9" defaultRowHeight="15.6"/>
  <cols>
    <col min="1" max="1" width="40" style="50" customWidth="1"/>
    <col min="2" max="3" width="9" style="50"/>
    <col min="4" max="4" width="41.3984375" style="50" customWidth="1"/>
    <col min="5" max="5" width="12.09765625" style="50" customWidth="1"/>
    <col min="6" max="16384" width="9" style="50"/>
  </cols>
  <sheetData>
    <row r="1" spans="1:6">
      <c r="A1" s="50" t="s">
        <v>581</v>
      </c>
    </row>
    <row r="2" spans="1:6" ht="54" customHeight="1">
      <c r="A2" s="137" t="s">
        <v>414</v>
      </c>
      <c r="B2" s="137"/>
      <c r="C2" s="137"/>
      <c r="D2" s="137"/>
      <c r="E2" s="137"/>
      <c r="F2" s="137"/>
    </row>
    <row r="3" spans="1:6" ht="27" customHeight="1">
      <c r="E3" s="138" t="s">
        <v>345</v>
      </c>
      <c r="F3" s="138"/>
    </row>
    <row r="4" spans="1:6" ht="47.25" customHeight="1">
      <c r="A4" s="78" t="s">
        <v>463</v>
      </c>
      <c r="B4" s="78" t="s">
        <v>464</v>
      </c>
      <c r="C4" s="78" t="s">
        <v>471</v>
      </c>
      <c r="D4" s="78" t="s">
        <v>466</v>
      </c>
      <c r="E4" s="78" t="s">
        <v>464</v>
      </c>
      <c r="F4" s="78" t="s">
        <v>471</v>
      </c>
    </row>
    <row r="5" spans="1:6" ht="24.9" customHeight="1">
      <c r="A5" s="74" t="s">
        <v>415</v>
      </c>
      <c r="B5" s="75"/>
      <c r="C5" s="75"/>
      <c r="D5" s="74" t="s">
        <v>416</v>
      </c>
      <c r="E5" s="75"/>
      <c r="F5" s="75"/>
    </row>
    <row r="6" spans="1:6" ht="24.9" customHeight="1">
      <c r="A6" s="74" t="s">
        <v>417</v>
      </c>
      <c r="B6" s="75"/>
      <c r="C6" s="75"/>
      <c r="D6" s="74" t="s">
        <v>418</v>
      </c>
      <c r="E6" s="75"/>
      <c r="F6" s="75"/>
    </row>
    <row r="7" spans="1:6" ht="24.9" customHeight="1">
      <c r="A7" s="74" t="s">
        <v>419</v>
      </c>
      <c r="B7" s="75"/>
      <c r="C7" s="75"/>
      <c r="D7" s="74" t="s">
        <v>420</v>
      </c>
      <c r="E7" s="75"/>
      <c r="F7" s="75"/>
    </row>
    <row r="8" spans="1:6" ht="24.9" customHeight="1">
      <c r="A8" s="74" t="s">
        <v>421</v>
      </c>
      <c r="B8" s="75"/>
      <c r="C8" s="75"/>
      <c r="D8" s="74" t="s">
        <v>422</v>
      </c>
      <c r="E8" s="75"/>
      <c r="F8" s="75"/>
    </row>
    <row r="9" spans="1:6" ht="24.9" customHeight="1">
      <c r="A9" s="74" t="s">
        <v>423</v>
      </c>
      <c r="B9" s="75"/>
      <c r="C9" s="75"/>
      <c r="D9" s="74" t="s">
        <v>424</v>
      </c>
      <c r="E9" s="75"/>
      <c r="F9" s="75"/>
    </row>
    <row r="10" spans="1:6" ht="24.9" customHeight="1">
      <c r="A10" s="74" t="s">
        <v>472</v>
      </c>
      <c r="B10" s="76">
        <v>4642</v>
      </c>
      <c r="C10" s="76"/>
      <c r="D10" s="74" t="s">
        <v>473</v>
      </c>
      <c r="E10" s="76">
        <v>3373</v>
      </c>
      <c r="F10" s="75"/>
    </row>
    <row r="11" spans="1:6" ht="24.9" customHeight="1">
      <c r="A11" s="74" t="s">
        <v>474</v>
      </c>
      <c r="B11" s="76">
        <v>9868</v>
      </c>
      <c r="C11" s="76"/>
      <c r="D11" s="74" t="s">
        <v>475</v>
      </c>
      <c r="E11" s="76">
        <v>9352</v>
      </c>
      <c r="F11" s="75"/>
    </row>
    <row r="12" spans="1:6" ht="24.9" customHeight="1">
      <c r="A12" s="74" t="s">
        <v>476</v>
      </c>
      <c r="B12" s="76">
        <v>6930</v>
      </c>
      <c r="C12" s="76"/>
      <c r="D12" s="74" t="s">
        <v>477</v>
      </c>
      <c r="E12" s="76">
        <v>4010</v>
      </c>
      <c r="F12" s="75"/>
    </row>
    <row r="13" spans="1:6" ht="24.9" customHeight="1">
      <c r="A13" s="77" t="s">
        <v>478</v>
      </c>
      <c r="B13" s="76">
        <f>SUM(B10:B12)</f>
        <v>21440</v>
      </c>
      <c r="C13" s="76"/>
      <c r="D13" s="77" t="s">
        <v>478</v>
      </c>
      <c r="E13" s="76">
        <f>SUM(E10:E12)</f>
        <v>16735</v>
      </c>
      <c r="F13" s="75"/>
    </row>
    <row r="14" spans="1:6" ht="58.95" customHeight="1">
      <c r="A14" s="139" t="s">
        <v>479</v>
      </c>
      <c r="B14" s="139"/>
      <c r="C14" s="139"/>
      <c r="D14" s="139"/>
      <c r="E14" s="139"/>
      <c r="F14" s="139"/>
    </row>
  </sheetData>
  <mergeCells count="3">
    <mergeCell ref="A2:F2"/>
    <mergeCell ref="E3:F3"/>
    <mergeCell ref="A14:F1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9"/>
  <sheetViews>
    <sheetView tabSelected="1" topLeftCell="A88" workbookViewId="0">
      <selection activeCell="D96" sqref="D96"/>
    </sheetView>
  </sheetViews>
  <sheetFormatPr defaultColWidth="9" defaultRowHeight="26.25" customHeight="1"/>
  <cols>
    <col min="1" max="1" width="9.8984375" style="49" customWidth="1"/>
    <col min="2" max="2" width="22.59765625" style="49" customWidth="1"/>
    <col min="3" max="3" width="36" style="49" customWidth="1"/>
    <col min="4" max="4" width="11.19921875" style="49" customWidth="1"/>
    <col min="5" max="16384" width="9" style="46"/>
  </cols>
  <sheetData>
    <row r="1" spans="1:4" ht="22.5" customHeight="1">
      <c r="A1" s="106" t="s">
        <v>582</v>
      </c>
    </row>
    <row r="2" spans="1:4" ht="61.5" customHeight="1">
      <c r="A2" s="125" t="s">
        <v>396</v>
      </c>
      <c r="B2" s="125"/>
      <c r="C2" s="125"/>
      <c r="D2" s="125"/>
    </row>
    <row r="3" spans="1:4" ht="26.25" customHeight="1">
      <c r="D3" s="47" t="s">
        <v>397</v>
      </c>
    </row>
    <row r="4" spans="1:4" ht="26.25" customHeight="1">
      <c r="A4" s="43" t="s">
        <v>43</v>
      </c>
      <c r="B4" s="43" t="s">
        <v>44</v>
      </c>
      <c r="C4" s="43" t="s">
        <v>433</v>
      </c>
      <c r="D4" s="43" t="s">
        <v>45</v>
      </c>
    </row>
    <row r="5" spans="1:4" s="48" customFormat="1" ht="27" customHeight="1">
      <c r="A5" s="140" t="s">
        <v>583</v>
      </c>
      <c r="B5" s="141"/>
      <c r="C5" s="142"/>
      <c r="D5" s="103">
        <f>5860.91-34-270</f>
        <v>5556.91</v>
      </c>
    </row>
    <row r="6" spans="1:4" ht="27" customHeight="1">
      <c r="A6" s="103">
        <v>201</v>
      </c>
      <c r="B6" s="79" t="s">
        <v>49</v>
      </c>
      <c r="C6" s="79"/>
      <c r="D6" s="103">
        <v>78.930000000000007</v>
      </c>
    </row>
    <row r="7" spans="1:4" ht="27" customHeight="1">
      <c r="A7" s="103">
        <v>20104</v>
      </c>
      <c r="B7" s="79" t="s">
        <v>65</v>
      </c>
      <c r="C7" s="79"/>
      <c r="D7" s="103">
        <v>0.5</v>
      </c>
    </row>
    <row r="8" spans="1:4" ht="27" customHeight="1">
      <c r="A8" s="103">
        <v>2010408</v>
      </c>
      <c r="B8" s="79" t="s">
        <v>541</v>
      </c>
      <c r="C8" s="79" t="s">
        <v>542</v>
      </c>
      <c r="D8" s="103">
        <v>0.5</v>
      </c>
    </row>
    <row r="9" spans="1:4" ht="27" customHeight="1">
      <c r="A9" s="103">
        <v>20110</v>
      </c>
      <c r="B9" s="79" t="s">
        <v>84</v>
      </c>
      <c r="C9" s="79"/>
      <c r="D9" s="103">
        <v>76.95</v>
      </c>
    </row>
    <row r="10" spans="1:4" ht="27" customHeight="1">
      <c r="A10" s="103">
        <v>2011006</v>
      </c>
      <c r="B10" s="79" t="s">
        <v>86</v>
      </c>
      <c r="C10" s="79" t="s">
        <v>543</v>
      </c>
      <c r="D10" s="103">
        <v>1.25</v>
      </c>
    </row>
    <row r="11" spans="1:4" ht="27" customHeight="1">
      <c r="A11" s="103">
        <v>2011006</v>
      </c>
      <c r="B11" s="79" t="s">
        <v>86</v>
      </c>
      <c r="C11" s="79" t="s">
        <v>544</v>
      </c>
      <c r="D11" s="103">
        <v>0.7</v>
      </c>
    </row>
    <row r="12" spans="1:4" ht="27" customHeight="1">
      <c r="A12" s="103">
        <v>2011099</v>
      </c>
      <c r="B12" s="79" t="s">
        <v>88</v>
      </c>
      <c r="C12" s="79" t="s">
        <v>545</v>
      </c>
      <c r="D12" s="103">
        <v>75</v>
      </c>
    </row>
    <row r="13" spans="1:4" ht="27" customHeight="1">
      <c r="A13" s="103">
        <v>20125</v>
      </c>
      <c r="B13" s="79" t="s">
        <v>102</v>
      </c>
      <c r="C13" s="79"/>
      <c r="D13" s="103">
        <v>1</v>
      </c>
    </row>
    <row r="14" spans="1:4" ht="27" customHeight="1">
      <c r="A14" s="103">
        <v>2012506</v>
      </c>
      <c r="B14" s="79" t="s">
        <v>104</v>
      </c>
      <c r="C14" s="79" t="s">
        <v>546</v>
      </c>
      <c r="D14" s="103">
        <v>1</v>
      </c>
    </row>
    <row r="15" spans="1:4" ht="27" customHeight="1">
      <c r="A15" s="103">
        <v>20129</v>
      </c>
      <c r="B15" s="79" t="s">
        <v>114</v>
      </c>
      <c r="C15" s="79"/>
      <c r="D15" s="103">
        <v>0.48</v>
      </c>
    </row>
    <row r="16" spans="1:4" ht="27" customHeight="1">
      <c r="A16" s="103">
        <v>2012902</v>
      </c>
      <c r="B16" s="79" t="s">
        <v>398</v>
      </c>
      <c r="C16" s="79" t="s">
        <v>434</v>
      </c>
      <c r="D16" s="103">
        <v>0.48</v>
      </c>
    </row>
    <row r="17" spans="1:4" ht="27" customHeight="1">
      <c r="A17" s="103">
        <v>204</v>
      </c>
      <c r="B17" s="79" t="s">
        <v>141</v>
      </c>
      <c r="C17" s="79"/>
      <c r="D17" s="103">
        <v>11.69</v>
      </c>
    </row>
    <row r="18" spans="1:4" ht="27" customHeight="1">
      <c r="A18" s="103">
        <v>20406</v>
      </c>
      <c r="B18" s="79" t="s">
        <v>151</v>
      </c>
      <c r="C18" s="79"/>
      <c r="D18" s="103">
        <v>11.69</v>
      </c>
    </row>
    <row r="19" spans="1:4" ht="27" customHeight="1">
      <c r="A19" s="103">
        <v>2040607</v>
      </c>
      <c r="B19" s="79" t="s">
        <v>155</v>
      </c>
      <c r="C19" s="79" t="s">
        <v>435</v>
      </c>
      <c r="D19" s="103">
        <v>6</v>
      </c>
    </row>
    <row r="20" spans="1:4" ht="27" customHeight="1">
      <c r="A20" s="103">
        <v>2040610</v>
      </c>
      <c r="B20" s="79" t="s">
        <v>399</v>
      </c>
      <c r="C20" s="79" t="s">
        <v>436</v>
      </c>
      <c r="D20" s="103">
        <v>5.69</v>
      </c>
    </row>
    <row r="21" spans="1:4" ht="27" customHeight="1">
      <c r="A21" s="103">
        <v>205</v>
      </c>
      <c r="B21" s="79" t="s">
        <v>160</v>
      </c>
      <c r="C21" s="79"/>
      <c r="D21" s="103">
        <f>639.3-34-270</f>
        <v>335.29999999999995</v>
      </c>
    </row>
    <row r="22" spans="1:4" ht="27" customHeight="1">
      <c r="A22" s="103">
        <v>20502</v>
      </c>
      <c r="B22" s="79" t="s">
        <v>164</v>
      </c>
      <c r="C22" s="79"/>
      <c r="D22" s="103">
        <f>630.07-34-270</f>
        <v>326.07000000000005</v>
      </c>
    </row>
    <row r="23" spans="1:4" ht="27" customHeight="1">
      <c r="A23" s="103">
        <v>2050201</v>
      </c>
      <c r="B23" s="79" t="s">
        <v>165</v>
      </c>
      <c r="C23" s="79" t="s">
        <v>547</v>
      </c>
      <c r="D23" s="103">
        <v>7.0000000000000007E-2</v>
      </c>
    </row>
    <row r="24" spans="1:4" ht="27" customHeight="1">
      <c r="A24" s="103">
        <v>2050204</v>
      </c>
      <c r="B24" s="79" t="s">
        <v>168</v>
      </c>
      <c r="C24" s="79" t="s">
        <v>548</v>
      </c>
      <c r="D24" s="103">
        <v>9</v>
      </c>
    </row>
    <row r="25" spans="1:4" ht="27" customHeight="1">
      <c r="A25" s="103">
        <v>2050299</v>
      </c>
      <c r="B25" s="79" t="s">
        <v>169</v>
      </c>
      <c r="C25" s="79" t="s">
        <v>549</v>
      </c>
      <c r="D25" s="103">
        <v>305</v>
      </c>
    </row>
    <row r="26" spans="1:4" ht="27" customHeight="1">
      <c r="A26" s="103">
        <v>2050299</v>
      </c>
      <c r="B26" s="79" t="s">
        <v>169</v>
      </c>
      <c r="C26" s="79" t="s">
        <v>550</v>
      </c>
      <c r="D26" s="103">
        <v>12</v>
      </c>
    </row>
    <row r="27" spans="1:4" ht="27" customHeight="1">
      <c r="A27" s="103">
        <v>20503</v>
      </c>
      <c r="B27" s="79" t="s">
        <v>170</v>
      </c>
      <c r="C27" s="79"/>
      <c r="D27" s="103">
        <v>9</v>
      </c>
    </row>
    <row r="28" spans="1:4" ht="27" customHeight="1">
      <c r="A28" s="103">
        <v>2050302</v>
      </c>
      <c r="B28" s="79" t="s">
        <v>171</v>
      </c>
      <c r="C28" s="79" t="s">
        <v>551</v>
      </c>
      <c r="D28" s="103">
        <v>1</v>
      </c>
    </row>
    <row r="29" spans="1:4" ht="27" customHeight="1">
      <c r="A29" s="103">
        <v>2050302</v>
      </c>
      <c r="B29" s="79" t="s">
        <v>171</v>
      </c>
      <c r="C29" s="79" t="s">
        <v>552</v>
      </c>
      <c r="D29" s="103">
        <v>8</v>
      </c>
    </row>
    <row r="30" spans="1:4" ht="27" customHeight="1">
      <c r="A30" s="103">
        <v>20599</v>
      </c>
      <c r="B30" s="79" t="s">
        <v>177</v>
      </c>
      <c r="C30" s="79"/>
      <c r="D30" s="103">
        <v>0.23</v>
      </c>
    </row>
    <row r="31" spans="1:4" ht="27" customHeight="1">
      <c r="A31" s="103">
        <v>2059999</v>
      </c>
      <c r="B31" s="79" t="s">
        <v>178</v>
      </c>
      <c r="C31" s="79" t="s">
        <v>553</v>
      </c>
      <c r="D31" s="103">
        <v>0.23</v>
      </c>
    </row>
    <row r="32" spans="1:4" ht="27" customHeight="1">
      <c r="A32" s="103">
        <v>206</v>
      </c>
      <c r="B32" s="79" t="s">
        <v>179</v>
      </c>
      <c r="C32" s="79"/>
      <c r="D32" s="103">
        <v>240</v>
      </c>
    </row>
    <row r="33" spans="1:4" ht="27" customHeight="1">
      <c r="A33" s="103">
        <v>20604</v>
      </c>
      <c r="B33" s="79" t="s">
        <v>183</v>
      </c>
      <c r="C33" s="79"/>
      <c r="D33" s="103">
        <v>240</v>
      </c>
    </row>
    <row r="34" spans="1:4" ht="27" customHeight="1">
      <c r="A34" s="103">
        <v>2060403</v>
      </c>
      <c r="B34" s="79" t="s">
        <v>184</v>
      </c>
      <c r="C34" s="79" t="s">
        <v>572</v>
      </c>
      <c r="D34" s="103">
        <v>160</v>
      </c>
    </row>
    <row r="35" spans="1:4" ht="27" customHeight="1">
      <c r="A35" s="103">
        <v>2060404</v>
      </c>
      <c r="B35" s="79" t="s">
        <v>400</v>
      </c>
      <c r="C35" s="79" t="s">
        <v>573</v>
      </c>
      <c r="D35" s="103">
        <v>80</v>
      </c>
    </row>
    <row r="36" spans="1:4" ht="27" customHeight="1">
      <c r="A36" s="103">
        <v>207</v>
      </c>
      <c r="B36" s="79" t="s">
        <v>191</v>
      </c>
      <c r="C36" s="79"/>
      <c r="D36" s="103">
        <v>28.22</v>
      </c>
    </row>
    <row r="37" spans="1:4" ht="27" customHeight="1">
      <c r="A37" s="103">
        <v>20701</v>
      </c>
      <c r="B37" s="79" t="s">
        <v>192</v>
      </c>
      <c r="C37" s="79"/>
      <c r="D37" s="103">
        <v>20</v>
      </c>
    </row>
    <row r="38" spans="1:4" ht="27" customHeight="1">
      <c r="A38" s="103">
        <v>2070111</v>
      </c>
      <c r="B38" s="79" t="s">
        <v>401</v>
      </c>
      <c r="C38" s="79" t="s">
        <v>554</v>
      </c>
      <c r="D38" s="103">
        <v>20</v>
      </c>
    </row>
    <row r="39" spans="1:4" ht="27" customHeight="1">
      <c r="A39" s="103">
        <v>20704</v>
      </c>
      <c r="B39" s="79" t="s">
        <v>402</v>
      </c>
      <c r="C39" s="79"/>
      <c r="D39" s="103">
        <v>0.18</v>
      </c>
    </row>
    <row r="40" spans="1:4" ht="27" customHeight="1">
      <c r="A40" s="103">
        <v>2070499</v>
      </c>
      <c r="B40" s="79" t="s">
        <v>403</v>
      </c>
      <c r="C40" s="79" t="s">
        <v>437</v>
      </c>
      <c r="D40" s="103">
        <v>0.18</v>
      </c>
    </row>
    <row r="41" spans="1:4" ht="27" customHeight="1">
      <c r="A41" s="103">
        <v>20799</v>
      </c>
      <c r="B41" s="79" t="s">
        <v>404</v>
      </c>
      <c r="C41" s="79"/>
      <c r="D41" s="103">
        <v>8.0399999999999991</v>
      </c>
    </row>
    <row r="42" spans="1:4" ht="27" customHeight="1">
      <c r="A42" s="103">
        <v>2079902</v>
      </c>
      <c r="B42" s="79" t="s">
        <v>405</v>
      </c>
      <c r="C42" s="79" t="s">
        <v>438</v>
      </c>
      <c r="D42" s="103">
        <v>8.0399999999999991</v>
      </c>
    </row>
    <row r="43" spans="1:4" ht="27" customHeight="1">
      <c r="A43" s="103">
        <v>208</v>
      </c>
      <c r="B43" s="79" t="s">
        <v>197</v>
      </c>
      <c r="C43" s="79"/>
      <c r="D43" s="103">
        <v>1807.27</v>
      </c>
    </row>
    <row r="44" spans="1:4" ht="27" customHeight="1">
      <c r="A44" s="103">
        <v>20801</v>
      </c>
      <c r="B44" s="79" t="s">
        <v>198</v>
      </c>
      <c r="C44" s="79"/>
      <c r="D44" s="103">
        <v>3</v>
      </c>
    </row>
    <row r="45" spans="1:4" ht="27" customHeight="1">
      <c r="A45" s="103">
        <v>2080107</v>
      </c>
      <c r="B45" s="79" t="s">
        <v>406</v>
      </c>
      <c r="C45" s="79" t="s">
        <v>555</v>
      </c>
      <c r="D45" s="103">
        <v>3</v>
      </c>
    </row>
    <row r="46" spans="1:4" ht="27" customHeight="1">
      <c r="A46" s="103">
        <v>20802</v>
      </c>
      <c r="B46" s="79" t="s">
        <v>205</v>
      </c>
      <c r="C46" s="79"/>
      <c r="D46" s="103">
        <v>7</v>
      </c>
    </row>
    <row r="47" spans="1:4" ht="27" customHeight="1">
      <c r="A47" s="103">
        <v>2080208</v>
      </c>
      <c r="B47" s="79" t="s">
        <v>210</v>
      </c>
      <c r="C47" s="79" t="s">
        <v>439</v>
      </c>
      <c r="D47" s="103">
        <v>7</v>
      </c>
    </row>
    <row r="48" spans="1:4" ht="27" customHeight="1">
      <c r="A48" s="103">
        <v>20807</v>
      </c>
      <c r="B48" s="79" t="s">
        <v>407</v>
      </c>
      <c r="C48" s="79"/>
      <c r="D48" s="103">
        <v>5</v>
      </c>
    </row>
    <row r="49" spans="1:4" ht="27" customHeight="1">
      <c r="A49" s="103">
        <v>2080799</v>
      </c>
      <c r="B49" s="79" t="s">
        <v>408</v>
      </c>
      <c r="C49" s="79" t="s">
        <v>440</v>
      </c>
      <c r="D49" s="103">
        <v>5</v>
      </c>
    </row>
    <row r="50" spans="1:4" ht="27" customHeight="1">
      <c r="A50" s="103">
        <v>20808</v>
      </c>
      <c r="B50" s="79" t="s">
        <v>217</v>
      </c>
      <c r="C50" s="79"/>
      <c r="D50" s="103">
        <v>265</v>
      </c>
    </row>
    <row r="51" spans="1:4" ht="27" customHeight="1">
      <c r="A51" s="103">
        <v>2080803</v>
      </c>
      <c r="B51" s="79" t="s">
        <v>220</v>
      </c>
      <c r="C51" s="79" t="s">
        <v>441</v>
      </c>
      <c r="D51" s="103">
        <v>265</v>
      </c>
    </row>
    <row r="52" spans="1:4" ht="27" customHeight="1">
      <c r="A52" s="103">
        <v>20810</v>
      </c>
      <c r="B52" s="79" t="s">
        <v>224</v>
      </c>
      <c r="C52" s="79"/>
      <c r="D52" s="103">
        <v>6</v>
      </c>
    </row>
    <row r="53" spans="1:4" ht="27" customHeight="1">
      <c r="A53" s="103">
        <v>2081001</v>
      </c>
      <c r="B53" s="79" t="s">
        <v>409</v>
      </c>
      <c r="C53" s="79" t="s">
        <v>442</v>
      </c>
      <c r="D53" s="103">
        <v>6</v>
      </c>
    </row>
    <row r="54" spans="1:4" ht="27" customHeight="1">
      <c r="A54" s="103">
        <v>20811</v>
      </c>
      <c r="B54" s="79" t="s">
        <v>226</v>
      </c>
      <c r="C54" s="79"/>
      <c r="D54" s="103">
        <v>36.549999999999997</v>
      </c>
    </row>
    <row r="55" spans="1:4" ht="27" customHeight="1">
      <c r="A55" s="103">
        <v>2081105</v>
      </c>
      <c r="B55" s="79" t="s">
        <v>410</v>
      </c>
      <c r="C55" s="79" t="s">
        <v>556</v>
      </c>
      <c r="D55" s="103">
        <v>24.55</v>
      </c>
    </row>
    <row r="56" spans="1:4" ht="27" customHeight="1">
      <c r="A56" s="103">
        <v>2081105</v>
      </c>
      <c r="B56" s="79" t="s">
        <v>410</v>
      </c>
      <c r="C56" s="79" t="s">
        <v>557</v>
      </c>
      <c r="D56" s="103">
        <v>12</v>
      </c>
    </row>
    <row r="57" spans="1:4" ht="27" customHeight="1">
      <c r="A57" s="103">
        <v>20819</v>
      </c>
      <c r="B57" s="79" t="s">
        <v>232</v>
      </c>
      <c r="C57" s="79"/>
      <c r="D57" s="103">
        <v>137</v>
      </c>
    </row>
    <row r="58" spans="1:4" ht="27" customHeight="1">
      <c r="A58" s="103">
        <v>2081901</v>
      </c>
      <c r="B58" s="79" t="s">
        <v>233</v>
      </c>
      <c r="C58" s="79" t="s">
        <v>558</v>
      </c>
      <c r="D58" s="103">
        <v>35</v>
      </c>
    </row>
    <row r="59" spans="1:4" ht="27" customHeight="1">
      <c r="A59" s="103">
        <v>2081902</v>
      </c>
      <c r="B59" s="79" t="s">
        <v>234</v>
      </c>
      <c r="C59" s="79" t="s">
        <v>559</v>
      </c>
      <c r="D59" s="103">
        <v>102</v>
      </c>
    </row>
    <row r="60" spans="1:4" ht="27" customHeight="1">
      <c r="A60" s="103">
        <v>20820</v>
      </c>
      <c r="B60" s="79" t="s">
        <v>411</v>
      </c>
      <c r="C60" s="79"/>
      <c r="D60" s="103">
        <v>21</v>
      </c>
    </row>
    <row r="61" spans="1:4" ht="27" customHeight="1">
      <c r="A61" s="103">
        <v>2082001</v>
      </c>
      <c r="B61" s="79" t="s">
        <v>412</v>
      </c>
      <c r="C61" s="79" t="s">
        <v>560</v>
      </c>
      <c r="D61" s="103">
        <v>21</v>
      </c>
    </row>
    <row r="62" spans="1:4" ht="27" customHeight="1">
      <c r="A62" s="103">
        <v>20821</v>
      </c>
      <c r="B62" s="79" t="s">
        <v>235</v>
      </c>
      <c r="C62" s="79"/>
      <c r="D62" s="103">
        <v>24</v>
      </c>
    </row>
    <row r="63" spans="1:4" ht="27" customHeight="1">
      <c r="A63" s="103">
        <v>2082101</v>
      </c>
      <c r="B63" s="79" t="s">
        <v>413</v>
      </c>
      <c r="C63" s="79" t="s">
        <v>561</v>
      </c>
      <c r="D63" s="103">
        <v>4</v>
      </c>
    </row>
    <row r="64" spans="1:4" ht="27" customHeight="1">
      <c r="A64" s="103">
        <v>2082102</v>
      </c>
      <c r="B64" s="79" t="s">
        <v>236</v>
      </c>
      <c r="C64" s="79" t="s">
        <v>562</v>
      </c>
      <c r="D64" s="103">
        <v>20</v>
      </c>
    </row>
    <row r="65" spans="1:4" ht="27" customHeight="1">
      <c r="A65" s="103">
        <v>20826</v>
      </c>
      <c r="B65" s="79" t="s">
        <v>240</v>
      </c>
      <c r="C65" s="79"/>
      <c r="D65" s="103">
        <v>1301.94</v>
      </c>
    </row>
    <row r="66" spans="1:4" ht="27" customHeight="1">
      <c r="A66" s="103">
        <v>2082602</v>
      </c>
      <c r="B66" s="79" t="s">
        <v>241</v>
      </c>
      <c r="C66" s="79" t="s">
        <v>443</v>
      </c>
      <c r="D66" s="103">
        <v>1040</v>
      </c>
    </row>
    <row r="67" spans="1:4" ht="27" customHeight="1">
      <c r="A67" s="103">
        <v>2082602</v>
      </c>
      <c r="B67" s="79" t="s">
        <v>241</v>
      </c>
      <c r="C67" s="79" t="s">
        <v>563</v>
      </c>
      <c r="D67" s="103">
        <v>261.94</v>
      </c>
    </row>
    <row r="68" spans="1:4" ht="27" customHeight="1">
      <c r="A68" s="103">
        <v>20899</v>
      </c>
      <c r="B68" s="79" t="s">
        <v>242</v>
      </c>
      <c r="C68" s="79"/>
      <c r="D68" s="103">
        <v>0.78</v>
      </c>
    </row>
    <row r="69" spans="1:4" ht="27" customHeight="1">
      <c r="A69" s="103">
        <v>2089901</v>
      </c>
      <c r="B69" s="79" t="s">
        <v>243</v>
      </c>
      <c r="C69" s="79" t="s">
        <v>566</v>
      </c>
      <c r="D69" s="103">
        <v>0.78</v>
      </c>
    </row>
    <row r="70" spans="1:4" ht="27" customHeight="1">
      <c r="A70" s="103">
        <v>210</v>
      </c>
      <c r="B70" s="79" t="s">
        <v>244</v>
      </c>
      <c r="C70" s="79"/>
      <c r="D70" s="103">
        <v>2897.5</v>
      </c>
    </row>
    <row r="71" spans="1:4" ht="27" customHeight="1">
      <c r="A71" s="103">
        <v>21003</v>
      </c>
      <c r="B71" s="79" t="s">
        <v>248</v>
      </c>
      <c r="C71" s="79"/>
      <c r="D71" s="103">
        <v>126</v>
      </c>
    </row>
    <row r="72" spans="1:4" ht="27" customHeight="1">
      <c r="A72" s="103">
        <v>2100302</v>
      </c>
      <c r="B72" s="79" t="s">
        <v>250</v>
      </c>
      <c r="C72" s="79" t="s">
        <v>445</v>
      </c>
      <c r="D72" s="103">
        <v>16</v>
      </c>
    </row>
    <row r="73" spans="1:4" ht="27" customHeight="1">
      <c r="A73" s="103">
        <v>2100302</v>
      </c>
      <c r="B73" s="79" t="s">
        <v>250</v>
      </c>
      <c r="C73" s="79" t="s">
        <v>444</v>
      </c>
      <c r="D73" s="103">
        <v>35</v>
      </c>
    </row>
    <row r="74" spans="1:4" ht="27" customHeight="1">
      <c r="A74" s="103">
        <v>2100399</v>
      </c>
      <c r="B74" s="79" t="s">
        <v>251</v>
      </c>
      <c r="C74" s="79" t="s">
        <v>446</v>
      </c>
      <c r="D74" s="103">
        <v>34</v>
      </c>
    </row>
    <row r="75" spans="1:4" ht="27" customHeight="1">
      <c r="A75" s="103">
        <v>2100399</v>
      </c>
      <c r="B75" s="79" t="s">
        <v>251</v>
      </c>
      <c r="C75" s="79" t="s">
        <v>447</v>
      </c>
      <c r="D75" s="103">
        <v>41</v>
      </c>
    </row>
    <row r="76" spans="1:4" ht="27" customHeight="1">
      <c r="A76" s="103">
        <v>21004</v>
      </c>
      <c r="B76" s="79" t="s">
        <v>252</v>
      </c>
      <c r="C76" s="79"/>
      <c r="D76" s="103">
        <v>468</v>
      </c>
    </row>
    <row r="77" spans="1:4" ht="26.25" customHeight="1">
      <c r="A77" s="103">
        <v>2100408</v>
      </c>
      <c r="B77" s="79" t="s">
        <v>256</v>
      </c>
      <c r="C77" s="79" t="s">
        <v>448</v>
      </c>
      <c r="D77" s="103">
        <v>468</v>
      </c>
    </row>
    <row r="78" spans="1:4" ht="26.25" customHeight="1">
      <c r="A78" s="103">
        <v>21007</v>
      </c>
      <c r="B78" s="79" t="s">
        <v>262</v>
      </c>
      <c r="C78" s="79"/>
      <c r="D78" s="103">
        <v>93.5</v>
      </c>
    </row>
    <row r="79" spans="1:4" ht="26.25" customHeight="1">
      <c r="A79" s="103">
        <v>2100717</v>
      </c>
      <c r="B79" s="79" t="s">
        <v>264</v>
      </c>
      <c r="C79" s="79" t="s">
        <v>568</v>
      </c>
      <c r="D79" s="103">
        <v>67</v>
      </c>
    </row>
    <row r="80" spans="1:4" ht="26.25" customHeight="1">
      <c r="A80" s="103">
        <v>2100717</v>
      </c>
      <c r="B80" s="79" t="s">
        <v>264</v>
      </c>
      <c r="C80" s="79" t="s">
        <v>568</v>
      </c>
      <c r="D80" s="103">
        <v>19</v>
      </c>
    </row>
    <row r="81" spans="1:4" ht="26.25" customHeight="1">
      <c r="A81" s="103">
        <v>2100799</v>
      </c>
      <c r="B81" s="79" t="s">
        <v>265</v>
      </c>
      <c r="C81" s="79" t="s">
        <v>569</v>
      </c>
      <c r="D81" s="103">
        <v>0.5</v>
      </c>
    </row>
    <row r="82" spans="1:4" ht="26.25" customHeight="1">
      <c r="A82" s="103">
        <v>2100799</v>
      </c>
      <c r="B82" s="79" t="s">
        <v>265</v>
      </c>
      <c r="C82" s="79" t="s">
        <v>571</v>
      </c>
      <c r="D82" s="103">
        <v>7</v>
      </c>
    </row>
    <row r="83" spans="1:4" ht="26.25" customHeight="1">
      <c r="A83" s="103">
        <v>21012</v>
      </c>
      <c r="B83" s="79" t="s">
        <v>271</v>
      </c>
      <c r="C83" s="79"/>
      <c r="D83" s="103">
        <v>2179</v>
      </c>
    </row>
    <row r="84" spans="1:4" ht="26.25" customHeight="1">
      <c r="A84" s="103">
        <v>2101203</v>
      </c>
      <c r="B84" s="79" t="s">
        <v>272</v>
      </c>
      <c r="C84" s="79" t="s">
        <v>449</v>
      </c>
      <c r="D84" s="103">
        <v>1670</v>
      </c>
    </row>
    <row r="85" spans="1:4" ht="26.25" customHeight="1">
      <c r="A85" s="103">
        <v>2101203</v>
      </c>
      <c r="B85" s="79" t="s">
        <v>272</v>
      </c>
      <c r="C85" s="79" t="s">
        <v>564</v>
      </c>
      <c r="D85" s="103">
        <v>509</v>
      </c>
    </row>
    <row r="86" spans="1:4" ht="26.25" customHeight="1">
      <c r="A86" s="103">
        <v>21014</v>
      </c>
      <c r="B86" s="79" t="s">
        <v>275</v>
      </c>
      <c r="C86" s="79"/>
      <c r="D86" s="103">
        <v>31</v>
      </c>
    </row>
    <row r="87" spans="1:4" ht="26.25" customHeight="1">
      <c r="A87" s="103">
        <v>2101401</v>
      </c>
      <c r="B87" s="79" t="s">
        <v>276</v>
      </c>
      <c r="C87" s="79" t="s">
        <v>450</v>
      </c>
      <c r="D87" s="103">
        <v>31</v>
      </c>
    </row>
    <row r="88" spans="1:4" ht="26.25" customHeight="1">
      <c r="A88" s="103">
        <v>212</v>
      </c>
      <c r="B88" s="79" t="s">
        <v>287</v>
      </c>
      <c r="C88" s="79"/>
      <c r="D88" s="103">
        <v>130</v>
      </c>
    </row>
    <row r="89" spans="1:4" ht="26.25" customHeight="1">
      <c r="A89" s="103">
        <v>21299</v>
      </c>
      <c r="B89" s="79" t="s">
        <v>296</v>
      </c>
      <c r="C89" s="79"/>
      <c r="D89" s="103">
        <v>130</v>
      </c>
    </row>
    <row r="90" spans="1:4" ht="26.25" customHeight="1">
      <c r="A90" s="103">
        <v>2129999</v>
      </c>
      <c r="B90" s="79" t="s">
        <v>297</v>
      </c>
      <c r="C90" s="79" t="s">
        <v>565</v>
      </c>
      <c r="D90" s="103">
        <v>130</v>
      </c>
    </row>
    <row r="91" spans="1:4" ht="26.25" customHeight="1">
      <c r="A91" s="103">
        <v>213</v>
      </c>
      <c r="B91" s="79" t="s">
        <v>298</v>
      </c>
      <c r="C91" s="79"/>
      <c r="D91" s="103">
        <v>28</v>
      </c>
    </row>
    <row r="92" spans="1:4" ht="26.25" customHeight="1">
      <c r="A92" s="103">
        <v>21305</v>
      </c>
      <c r="B92" s="79" t="s">
        <v>451</v>
      </c>
      <c r="C92" s="79"/>
      <c r="D92" s="103">
        <v>28</v>
      </c>
    </row>
    <row r="93" spans="1:4" ht="26.25" customHeight="1">
      <c r="A93" s="103">
        <v>2130599</v>
      </c>
      <c r="B93" s="79" t="s">
        <v>453</v>
      </c>
      <c r="C93" s="79" t="s">
        <v>452</v>
      </c>
      <c r="D93" s="103">
        <v>8</v>
      </c>
    </row>
    <row r="94" spans="1:4" ht="26.25" customHeight="1">
      <c r="A94" s="103">
        <v>2130599</v>
      </c>
      <c r="B94" s="79" t="s">
        <v>453</v>
      </c>
      <c r="C94" s="79" t="s">
        <v>570</v>
      </c>
      <c r="D94" s="103">
        <v>20</v>
      </c>
    </row>
    <row r="95" spans="1:4" ht="26.25" customHeight="1">
      <c r="A95" s="140" t="s">
        <v>584</v>
      </c>
      <c r="B95" s="141"/>
      <c r="C95" s="142"/>
      <c r="D95" s="103">
        <v>0</v>
      </c>
    </row>
    <row r="96" spans="1:4" ht="26.25" customHeight="1">
      <c r="A96" s="143" t="s">
        <v>567</v>
      </c>
      <c r="B96" s="143"/>
    </row>
    <row r="99" spans="6:6" ht="26.25" customHeight="1">
      <c r="F99" s="104"/>
    </row>
  </sheetData>
  <mergeCells count="3">
    <mergeCell ref="A5:C5"/>
    <mergeCell ref="A2:D2"/>
    <mergeCell ref="A95:C95"/>
  </mergeCells>
  <phoneticPr fontId="3" type="noConversion"/>
  <printOptions horizontalCentered="1"/>
  <pageMargins left="0.51181102362204722" right="0.51181102362204722" top="0.94488188976377963" bottom="0.9448818897637796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4</vt:i4>
      </vt:variant>
    </vt:vector>
  </HeadingPairs>
  <TitlesOfParts>
    <vt:vector size="12" baseType="lpstr">
      <vt:lpstr>附表一</vt:lpstr>
      <vt:lpstr>收入</vt:lpstr>
      <vt:lpstr>财力</vt:lpstr>
      <vt:lpstr>支出</vt:lpstr>
      <vt:lpstr>基金</vt:lpstr>
      <vt:lpstr>国有资本</vt:lpstr>
      <vt:lpstr>社保</vt:lpstr>
      <vt:lpstr>提前下达</vt:lpstr>
      <vt:lpstr>附表一!Print_Area</vt:lpstr>
      <vt:lpstr>基金!Print_Titles</vt:lpstr>
      <vt:lpstr>提前下达!Print_Titles</vt:lpstr>
      <vt:lpstr>支出!Print_Titles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wxs</dc:creator>
  <cp:lastModifiedBy>wxs</cp:lastModifiedBy>
  <cp:lastPrinted>2016-12-27T02:32:54Z</cp:lastPrinted>
  <dcterms:created xsi:type="dcterms:W3CDTF">2016-11-30T00:18:07Z</dcterms:created>
  <dcterms:modified xsi:type="dcterms:W3CDTF">2016-12-27T02:34:24Z</dcterms:modified>
</cp:coreProperties>
</file>