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Print_Titles" localSheetId="4">'5'!$2:$2</definedName>
    <definedName name="_xlnm.Print_Titles" localSheetId="5">'6'!$2:$2</definedName>
  </definedNames>
  <calcPr fullCalcOnLoad="1"/>
</workbook>
</file>

<file path=xl/sharedStrings.xml><?xml version="1.0" encoding="utf-8"?>
<sst xmlns="http://schemas.openxmlformats.org/spreadsheetml/2006/main" count="10110" uniqueCount="2984">
  <si>
    <r>
      <rPr>
        <b/>
        <sz val="14"/>
        <color indexed="8"/>
        <rFont val="宋体"/>
        <family val="0"/>
      </rPr>
      <t>附表</t>
    </r>
    <r>
      <rPr>
        <b/>
        <sz val="14"/>
        <color indexed="8"/>
        <rFont val="Times New Roman"/>
        <family val="1"/>
      </rPr>
      <t>1  2015</t>
    </r>
    <r>
      <rPr>
        <b/>
        <sz val="14"/>
        <color indexed="8"/>
        <rFont val="宋体"/>
        <family val="0"/>
      </rPr>
      <t>年泉州市矿业经济概况表</t>
    </r>
  </si>
  <si>
    <r>
      <rPr>
        <b/>
        <sz val="10"/>
        <color indexed="8"/>
        <rFont val="宋体"/>
        <family val="0"/>
      </rPr>
      <t>行政区
名称</t>
    </r>
  </si>
  <si>
    <r>
      <rPr>
        <b/>
        <sz val="10"/>
        <color indexed="8"/>
        <rFont val="宋体"/>
        <family val="0"/>
      </rPr>
      <t>人口总数
（万人）</t>
    </r>
  </si>
  <si>
    <r>
      <rPr>
        <b/>
        <sz val="10"/>
        <color indexed="8"/>
        <rFont val="宋体"/>
        <family val="0"/>
      </rPr>
      <t>面积
（万平方千米）</t>
    </r>
  </si>
  <si>
    <r>
      <rPr>
        <b/>
        <sz val="10"/>
        <color indexed="8"/>
        <rFont val="宋体"/>
        <family val="0"/>
      </rPr>
      <t>国内生产总值
（亿元）</t>
    </r>
  </si>
  <si>
    <t>矿业总产值（亿元）</t>
  </si>
  <si>
    <t>矿业总产值占
工业总产值百分比</t>
  </si>
  <si>
    <t>矿业及后续加工业
产值（亿元）</t>
  </si>
  <si>
    <r>
      <rPr>
        <b/>
        <sz val="10"/>
        <color indexed="8"/>
        <rFont val="宋体"/>
        <family val="0"/>
      </rPr>
      <t>矿业及后续加工业产值占
工业总产值百分比（</t>
    </r>
    <r>
      <rPr>
        <b/>
        <sz val="10"/>
        <color indexed="8"/>
        <rFont val="Times New Roman"/>
        <family val="1"/>
      </rPr>
      <t>%</t>
    </r>
    <r>
      <rPr>
        <b/>
        <sz val="10"/>
        <color indexed="8"/>
        <rFont val="宋体"/>
        <family val="0"/>
      </rPr>
      <t>）</t>
    </r>
  </si>
  <si>
    <r>
      <rPr>
        <sz val="9"/>
        <color indexed="8"/>
        <rFont val="宋体"/>
        <family val="0"/>
      </rPr>
      <t>安溪县</t>
    </r>
  </si>
  <si>
    <r>
      <rPr>
        <sz val="9"/>
        <color indexed="8"/>
        <rFont val="宋体"/>
        <family val="0"/>
      </rPr>
      <t>德化县</t>
    </r>
  </si>
  <si>
    <r>
      <rPr>
        <sz val="9"/>
        <color indexed="8"/>
        <rFont val="宋体"/>
        <family val="0"/>
      </rPr>
      <t>丰泽区</t>
    </r>
  </si>
  <si>
    <r>
      <rPr>
        <sz val="9"/>
        <color indexed="8"/>
        <rFont val="宋体"/>
        <family val="0"/>
      </rPr>
      <t>惠安县</t>
    </r>
  </si>
  <si>
    <r>
      <rPr>
        <sz val="9"/>
        <color indexed="8"/>
        <rFont val="宋体"/>
        <family val="0"/>
      </rPr>
      <t>晋江市</t>
    </r>
  </si>
  <si>
    <r>
      <rPr>
        <sz val="9"/>
        <color indexed="8"/>
        <rFont val="宋体"/>
        <family val="0"/>
      </rPr>
      <t>鲤城区</t>
    </r>
  </si>
  <si>
    <r>
      <rPr>
        <sz val="9"/>
        <color indexed="8"/>
        <rFont val="宋体"/>
        <family val="0"/>
      </rPr>
      <t>洛江区</t>
    </r>
  </si>
  <si>
    <r>
      <rPr>
        <sz val="9"/>
        <color indexed="8"/>
        <rFont val="宋体"/>
        <family val="0"/>
      </rPr>
      <t>南安市</t>
    </r>
  </si>
  <si>
    <r>
      <rPr>
        <sz val="9"/>
        <color indexed="8"/>
        <rFont val="宋体"/>
        <family val="0"/>
      </rPr>
      <t>泉港区</t>
    </r>
  </si>
  <si>
    <r>
      <rPr>
        <sz val="9"/>
        <color indexed="8"/>
        <rFont val="宋体"/>
        <family val="0"/>
      </rPr>
      <t>台商投资区</t>
    </r>
  </si>
  <si>
    <r>
      <rPr>
        <sz val="9"/>
        <color indexed="8"/>
        <rFont val="宋体"/>
        <family val="0"/>
      </rPr>
      <t>石狮市</t>
    </r>
  </si>
  <si>
    <r>
      <rPr>
        <sz val="9"/>
        <color indexed="8"/>
        <rFont val="宋体"/>
        <family val="0"/>
      </rPr>
      <t>永春县</t>
    </r>
  </si>
  <si>
    <t>合计</t>
  </si>
  <si>
    <t>附表2  截至2015年泉州市主要矿产资源储量表</t>
  </si>
  <si>
    <t>序号</t>
  </si>
  <si>
    <t>矿产代码</t>
  </si>
  <si>
    <t>矿产名称</t>
  </si>
  <si>
    <t>矿区数</t>
  </si>
  <si>
    <t>资源储量单位</t>
  </si>
  <si>
    <t>储量</t>
  </si>
  <si>
    <t>基础储量</t>
  </si>
  <si>
    <t>资源量</t>
  </si>
  <si>
    <t>查明资源储量</t>
  </si>
  <si>
    <t>资源储量居全省的位次</t>
  </si>
  <si>
    <r>
      <rPr>
        <sz val="9"/>
        <rFont val="宋体"/>
        <family val="0"/>
      </rPr>
      <t>煤炭</t>
    </r>
  </si>
  <si>
    <t>17(16)</t>
  </si>
  <si>
    <t>原煤 千吨</t>
  </si>
  <si>
    <t>地热</t>
  </si>
  <si>
    <t>7(7)</t>
  </si>
  <si>
    <r>
      <t xml:space="preserve"> </t>
    </r>
    <r>
      <rPr>
        <sz val="9"/>
        <rFont val="宋体"/>
        <family val="0"/>
      </rPr>
      <t>万</t>
    </r>
    <r>
      <rPr>
        <sz val="9"/>
        <rFont val="Times New Roman"/>
        <family val="1"/>
      </rPr>
      <t>m</t>
    </r>
    <r>
      <rPr>
        <vertAlign val="superscript"/>
        <sz val="9"/>
        <rFont val="Times New Roman"/>
        <family val="1"/>
      </rPr>
      <t>3</t>
    </r>
    <r>
      <rPr>
        <sz val="9"/>
        <rFont val="Times New Roman"/>
        <family val="1"/>
      </rPr>
      <t>/</t>
    </r>
    <r>
      <rPr>
        <sz val="9"/>
        <rFont val="宋体"/>
        <family val="0"/>
      </rPr>
      <t>年</t>
    </r>
  </si>
  <si>
    <r>
      <rPr>
        <sz val="9"/>
        <rFont val="宋体"/>
        <family val="0"/>
      </rPr>
      <t>铁矿</t>
    </r>
  </si>
  <si>
    <t>12(9)</t>
  </si>
  <si>
    <t>矿石 千吨</t>
  </si>
  <si>
    <r>
      <rPr>
        <sz val="9"/>
        <rFont val="宋体"/>
        <family val="0"/>
      </rPr>
      <t>锰矿</t>
    </r>
  </si>
  <si>
    <r>
      <rPr>
        <sz val="9"/>
        <rFont val="宋体"/>
        <family val="0"/>
      </rPr>
      <t>铜矿</t>
    </r>
  </si>
  <si>
    <t>4(2)</t>
  </si>
  <si>
    <t>铜 吨</t>
  </si>
  <si>
    <r>
      <rPr>
        <sz val="9"/>
        <rFont val="宋体"/>
        <family val="0"/>
      </rPr>
      <t>铅矿</t>
    </r>
  </si>
  <si>
    <t>8(4)</t>
  </si>
  <si>
    <t>铅 吨</t>
  </si>
  <si>
    <r>
      <rPr>
        <sz val="9"/>
        <rFont val="宋体"/>
        <family val="0"/>
      </rPr>
      <t>锌矿</t>
    </r>
  </si>
  <si>
    <t>10(2)</t>
  </si>
  <si>
    <r>
      <rPr>
        <sz val="9"/>
        <rFont val="宋体"/>
        <family val="0"/>
      </rPr>
      <t>钼矿</t>
    </r>
  </si>
  <si>
    <t>4(1)</t>
  </si>
  <si>
    <r>
      <rPr>
        <sz val="9"/>
        <rFont val="宋体"/>
        <family val="0"/>
      </rPr>
      <t>金矿</t>
    </r>
  </si>
  <si>
    <t>14(12)</t>
  </si>
  <si>
    <t>金 千克</t>
  </si>
  <si>
    <t>银矿</t>
  </si>
  <si>
    <t>银 千克</t>
  </si>
  <si>
    <t>普通萤石</t>
  </si>
  <si>
    <t>3(3)</t>
  </si>
  <si>
    <r>
      <rPr>
        <sz val="9"/>
        <rFont val="宋体"/>
        <family val="0"/>
      </rPr>
      <t>冶金用石英</t>
    </r>
  </si>
  <si>
    <t>铸型用砂</t>
  </si>
  <si>
    <r>
      <rPr>
        <sz val="9"/>
        <rFont val="宋体"/>
        <family val="0"/>
      </rPr>
      <t>硫铁矿</t>
    </r>
  </si>
  <si>
    <t>2(1)</t>
  </si>
  <si>
    <t>明矾石</t>
  </si>
  <si>
    <t>1(1)</t>
  </si>
  <si>
    <t>明矾石 千吨</t>
  </si>
  <si>
    <r>
      <rPr>
        <sz val="9"/>
        <rFont val="宋体"/>
        <family val="0"/>
      </rPr>
      <t>石墨</t>
    </r>
  </si>
  <si>
    <t>2(2)</t>
  </si>
  <si>
    <t>石墨 千吨</t>
  </si>
  <si>
    <t>硅灰石</t>
  </si>
  <si>
    <t>硅灰石 吨</t>
  </si>
  <si>
    <t>长石</t>
  </si>
  <si>
    <t>长石 吨</t>
  </si>
  <si>
    <t>叶腊石</t>
  </si>
  <si>
    <t>叶腊石 吨</t>
  </si>
  <si>
    <r>
      <rPr>
        <sz val="9"/>
        <rFont val="宋体"/>
        <family val="0"/>
      </rPr>
      <t>水泥用灰岩</t>
    </r>
  </si>
  <si>
    <t>24(24)</t>
  </si>
  <si>
    <t>玻璃用砂</t>
  </si>
  <si>
    <t>建筑用砂</t>
  </si>
  <si>
    <t>高岭土</t>
  </si>
  <si>
    <t>12(12)</t>
  </si>
  <si>
    <r>
      <rPr>
        <sz val="9"/>
        <rFont val="宋体"/>
        <family val="0"/>
      </rPr>
      <t>陶瓷土</t>
    </r>
  </si>
  <si>
    <t>35(35)</t>
  </si>
  <si>
    <t>伊利石</t>
  </si>
  <si>
    <r>
      <rPr>
        <sz val="9"/>
        <rFont val="宋体"/>
        <family val="0"/>
      </rPr>
      <t>水泥配料用粘土</t>
    </r>
  </si>
  <si>
    <t>饰面用辉绿岩</t>
  </si>
  <si>
    <t>千立方米</t>
  </si>
  <si>
    <t>建筑用辉绿岩</t>
  </si>
  <si>
    <t>饰面用闪长岩</t>
  </si>
  <si>
    <r>
      <rPr>
        <sz val="9"/>
        <rFont val="宋体"/>
        <family val="0"/>
      </rPr>
      <t>千立方米</t>
    </r>
  </si>
  <si>
    <t>建筑用花岗岩</t>
  </si>
  <si>
    <t>59(59)</t>
  </si>
  <si>
    <r>
      <rPr>
        <sz val="9"/>
        <rFont val="宋体"/>
        <family val="0"/>
      </rPr>
      <t>饰面用花岗岩</t>
    </r>
  </si>
  <si>
    <t>建筑用凝灰岩</t>
  </si>
  <si>
    <t>31(31)</t>
  </si>
  <si>
    <r>
      <rPr>
        <sz val="9"/>
        <rFont val="宋体"/>
        <family val="0"/>
      </rPr>
      <t>水泥用大理岩</t>
    </r>
  </si>
  <si>
    <t>矿泉水</t>
  </si>
  <si>
    <t>8(8)</t>
  </si>
  <si>
    <r>
      <rPr>
        <sz val="9"/>
        <color indexed="8"/>
        <rFont val="宋体"/>
        <family val="0"/>
      </rPr>
      <t>矿区数一列所填数据格式为</t>
    </r>
    <r>
      <rPr>
        <sz val="9"/>
        <color indexed="8"/>
        <rFont val="Times New Roman"/>
        <family val="1"/>
      </rPr>
      <t>A(B)</t>
    </r>
    <r>
      <rPr>
        <sz val="9"/>
        <color indexed="8"/>
        <rFont val="宋体"/>
        <family val="0"/>
      </rPr>
      <t>形式，其中</t>
    </r>
    <r>
      <rPr>
        <sz val="9"/>
        <color indexed="8"/>
        <rFont val="Times New Roman"/>
        <family val="1"/>
      </rPr>
      <t>A</t>
    </r>
    <r>
      <rPr>
        <sz val="9"/>
        <color indexed="8"/>
        <rFont val="宋体"/>
        <family val="0"/>
      </rPr>
      <t>为总矿区数，</t>
    </r>
    <r>
      <rPr>
        <sz val="9"/>
        <color indexed="8"/>
        <rFont val="Times New Roman"/>
        <family val="1"/>
      </rPr>
      <t>B</t>
    </r>
    <r>
      <rPr>
        <sz val="9"/>
        <color indexed="8"/>
        <rFont val="宋体"/>
        <family val="0"/>
      </rPr>
      <t>为所选矿种为主要矿种的矿区数目</t>
    </r>
  </si>
  <si>
    <r>
      <rPr>
        <b/>
        <sz val="14"/>
        <rFont val="宋体"/>
        <family val="0"/>
      </rPr>
      <t>附表</t>
    </r>
    <r>
      <rPr>
        <b/>
        <sz val="14"/>
        <rFont val="Times New Roman"/>
        <family val="1"/>
      </rPr>
      <t xml:space="preserve">3   </t>
    </r>
    <r>
      <rPr>
        <b/>
        <sz val="14"/>
        <rFont val="宋体"/>
        <family val="0"/>
      </rPr>
      <t>截至</t>
    </r>
    <r>
      <rPr>
        <b/>
        <sz val="14"/>
        <rFont val="Times New Roman"/>
        <family val="1"/>
      </rPr>
      <t>2015</t>
    </r>
    <r>
      <rPr>
        <b/>
        <sz val="14"/>
        <rFont val="宋体"/>
        <family val="0"/>
      </rPr>
      <t>年泉州市主要矿区（床）资源储量基本情况表</t>
    </r>
  </si>
  <si>
    <r>
      <rPr>
        <b/>
        <sz val="10"/>
        <rFont val="宋体"/>
        <family val="0"/>
      </rPr>
      <t>序号</t>
    </r>
  </si>
  <si>
    <t>矿区编号</t>
  </si>
  <si>
    <t>矿区名称</t>
  </si>
  <si>
    <t>矿产
代码</t>
  </si>
  <si>
    <t>矿产
组合</t>
  </si>
  <si>
    <t>地质勘探工作程度</t>
  </si>
  <si>
    <t>开发
利用
情况</t>
  </si>
  <si>
    <t>矿区
（床）
规模</t>
  </si>
  <si>
    <t>品位
单位</t>
  </si>
  <si>
    <t>平均
品位</t>
  </si>
  <si>
    <t>基础
储量</t>
  </si>
  <si>
    <t>*1</t>
  </si>
  <si>
    <t>安溪县剑斗煤矿后井井田</t>
  </si>
  <si>
    <r>
      <rPr>
        <sz val="9"/>
        <rFont val="宋体"/>
        <family val="0"/>
      </rPr>
      <t>单一矿产</t>
    </r>
  </si>
  <si>
    <t>勘探</t>
  </si>
  <si>
    <t>停采</t>
  </si>
  <si>
    <r>
      <rPr>
        <sz val="9"/>
        <rFont val="宋体"/>
        <family val="0"/>
      </rPr>
      <t>小型</t>
    </r>
  </si>
  <si>
    <t>Ad%</t>
  </si>
  <si>
    <r>
      <rPr>
        <sz val="9"/>
        <rFont val="宋体"/>
        <family val="0"/>
      </rPr>
      <t>无烟煤</t>
    </r>
  </si>
  <si>
    <t>*2</t>
  </si>
  <si>
    <t>安溪县剑斗煤矿东阳井田</t>
  </si>
  <si>
    <t>矿点</t>
  </si>
  <si>
    <t>*3</t>
  </si>
  <si>
    <t>安溪县后井煤矿后山坑井田</t>
  </si>
  <si>
    <t>*4</t>
  </si>
  <si>
    <t xml:space="preserve">永春县天湖山煤矿铅坑井田
</t>
  </si>
  <si>
    <t>煤炭</t>
  </si>
  <si>
    <r>
      <rPr>
        <sz val="9"/>
        <rFont val="宋体"/>
        <family val="0"/>
      </rPr>
      <t>勘探</t>
    </r>
  </si>
  <si>
    <t>正在开采</t>
  </si>
  <si>
    <t>*5</t>
  </si>
  <si>
    <r>
      <rPr>
        <sz val="9"/>
        <rFont val="宋体"/>
        <family val="0"/>
      </rPr>
      <t>永春县天湖山煤矿大蔗沟井田</t>
    </r>
  </si>
  <si>
    <t>单一矿产</t>
  </si>
  <si>
    <r>
      <rPr>
        <sz val="9"/>
        <rFont val="宋体"/>
        <family val="0"/>
      </rPr>
      <t>停采</t>
    </r>
  </si>
  <si>
    <t>*6</t>
  </si>
  <si>
    <t>永春县天湖山曲斗井田</t>
  </si>
  <si>
    <t>*7</t>
  </si>
  <si>
    <t>永春县天湖山煤矿天湖岩井田</t>
  </si>
  <si>
    <t>小型</t>
  </si>
  <si>
    <t>*8</t>
  </si>
  <si>
    <t>永春县天湖山煤矿新村井田</t>
  </si>
  <si>
    <t>*9</t>
  </si>
  <si>
    <t>永春县天湖山煤矿西萍井田</t>
  </si>
  <si>
    <t>*10</t>
  </si>
  <si>
    <t>永春县天湖山煤矿南湖井田</t>
  </si>
  <si>
    <t>*11</t>
  </si>
  <si>
    <t>永春县天湖山煤山荷殊井田</t>
  </si>
  <si>
    <t>*12</t>
  </si>
  <si>
    <r>
      <rPr>
        <sz val="9"/>
        <rFont val="宋体"/>
        <family val="0"/>
      </rPr>
      <t>永春县天湖山长汀井田</t>
    </r>
  </si>
  <si>
    <t>*13</t>
  </si>
  <si>
    <t>永春县上姚井田煤矿</t>
  </si>
  <si>
    <t>详查</t>
  </si>
  <si>
    <t>*14</t>
  </si>
  <si>
    <t>永春县永春煤矿磨刀坑矿井</t>
  </si>
  <si>
    <t>*15</t>
  </si>
  <si>
    <t>德化县绮阳煤矿</t>
  </si>
  <si>
    <r>
      <rPr>
        <sz val="9"/>
        <rFont val="宋体"/>
        <family val="0"/>
      </rPr>
      <t>详查</t>
    </r>
  </si>
  <si>
    <t>未利用</t>
  </si>
  <si>
    <t>*16</t>
  </si>
  <si>
    <t>德化县曾坂煤矿</t>
  </si>
  <si>
    <r>
      <rPr>
        <sz val="9"/>
        <rFont val="宋体"/>
        <family val="0"/>
      </rPr>
      <t>普查</t>
    </r>
  </si>
  <si>
    <t>福建省安溪县汤埔地热</t>
  </si>
  <si>
    <t>℃</t>
  </si>
  <si>
    <r>
      <t xml:space="preserve"> 万m</t>
    </r>
    <r>
      <rPr>
        <vertAlign val="superscript"/>
        <sz val="9"/>
        <rFont val="Times New Roman"/>
        <family val="1"/>
      </rPr>
      <t>3</t>
    </r>
    <r>
      <rPr>
        <sz val="9"/>
        <rFont val="Times New Roman"/>
        <family val="1"/>
      </rPr>
      <t>/</t>
    </r>
    <r>
      <rPr>
        <sz val="9"/>
        <rFont val="宋体"/>
        <family val="0"/>
      </rPr>
      <t>年</t>
    </r>
  </si>
  <si>
    <t>福建省安溪县佛仔格地热</t>
  </si>
  <si>
    <t>普查</t>
  </si>
  <si>
    <t>安溪县榜寨地下热水工程</t>
  </si>
  <si>
    <t>福建省安溪县上汤地热</t>
  </si>
  <si>
    <t xml:space="preserve">德化县自来水公司蕉溪地热
</t>
  </si>
  <si>
    <t>福建省德化县南埕地热</t>
  </si>
  <si>
    <t>福建省永春县石鼓地热</t>
  </si>
  <si>
    <t>*24</t>
  </si>
  <si>
    <t>德化县绮阳（阳山）铁矿东矿区（鑫阳铁矿）</t>
  </si>
  <si>
    <t>铁矿</t>
  </si>
  <si>
    <t>中型</t>
  </si>
  <si>
    <t>TFe%</t>
  </si>
  <si>
    <t>37.28-53.48</t>
  </si>
  <si>
    <t>德化县阳山铁矿（西矿区）新田、狮头矿段、草园仔、柒宝铁矿</t>
  </si>
  <si>
    <t>德化县鑫田矿业尖山铁矿</t>
  </si>
  <si>
    <r>
      <rPr>
        <sz val="9"/>
        <rFont val="宋体"/>
        <family val="0"/>
      </rPr>
      <t>主要矿产</t>
    </r>
  </si>
  <si>
    <t>*27</t>
  </si>
  <si>
    <t>德化县凤山村笔架山铁矿</t>
  </si>
  <si>
    <t>*28</t>
  </si>
  <si>
    <t>德化县丘埕铁多金属矿</t>
  </si>
  <si>
    <r>
      <rPr>
        <sz val="9"/>
        <rFont val="宋体"/>
        <family val="0"/>
      </rPr>
      <t>正在开采</t>
    </r>
  </si>
  <si>
    <r>
      <rPr>
        <sz val="9"/>
        <rFont val="宋体"/>
        <family val="0"/>
      </rPr>
      <t>伴生矿产</t>
    </r>
  </si>
  <si>
    <t>Mo%</t>
  </si>
  <si>
    <t>钼 吨</t>
  </si>
  <si>
    <t>*29</t>
  </si>
  <si>
    <t>泉州市安溪县潘田铁矿区</t>
  </si>
  <si>
    <r>
      <rPr>
        <sz val="9"/>
        <rFont val="宋体"/>
        <family val="0"/>
      </rPr>
      <t>中型</t>
    </r>
  </si>
  <si>
    <r>
      <rPr>
        <sz val="9"/>
        <rFont val="宋体"/>
        <family val="0"/>
      </rPr>
      <t>共生矿产</t>
    </r>
  </si>
  <si>
    <t>Pb%</t>
  </si>
  <si>
    <t>Zn%</t>
  </si>
  <si>
    <t>锌 吨</t>
  </si>
  <si>
    <t>S%</t>
  </si>
  <si>
    <t>水泥用大理岩</t>
  </si>
  <si>
    <r>
      <rPr>
        <sz val="9"/>
        <rFont val="宋体"/>
        <family val="0"/>
      </rPr>
      <t>大型</t>
    </r>
  </si>
  <si>
    <r>
      <t>Fe</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t>
    </r>
  </si>
  <si>
    <t>*30</t>
  </si>
  <si>
    <r>
      <rPr>
        <sz val="9"/>
        <rFont val="宋体"/>
        <family val="0"/>
      </rPr>
      <t>福建省安溪县珍地</t>
    </r>
    <r>
      <rPr>
        <sz val="9.5"/>
        <rFont val="Times New Roman"/>
        <family val="1"/>
      </rPr>
      <t>—</t>
    </r>
    <r>
      <rPr>
        <sz val="9.5"/>
        <rFont val="新宋体"/>
        <family val="3"/>
      </rPr>
      <t>雪山铁矿区</t>
    </r>
  </si>
  <si>
    <t>*31</t>
  </si>
  <si>
    <t>安溪县青洋铁矿区</t>
  </si>
  <si>
    <t>Mn%</t>
  </si>
  <si>
    <t>*32</t>
  </si>
  <si>
    <t>福建省安溪县新田矿区铁矿</t>
  </si>
  <si>
    <t>*33</t>
  </si>
  <si>
    <t>南安市乌页山锰矿</t>
  </si>
  <si>
    <t>*34</t>
  </si>
  <si>
    <t>德化县上涌锰铁矿</t>
  </si>
  <si>
    <t>*35</t>
  </si>
  <si>
    <t>德化县安村青云山铜金矿</t>
  </si>
  <si>
    <t>Cu%</t>
  </si>
  <si>
    <t>Au g/t</t>
  </si>
  <si>
    <t>*36</t>
  </si>
  <si>
    <r>
      <rPr>
        <sz val="9"/>
        <rFont val="宋体"/>
        <family val="0"/>
      </rPr>
      <t>福建省德化县西墘矿区铜</t>
    </r>
    <r>
      <rPr>
        <sz val="9"/>
        <rFont val="Times New Roman"/>
        <family val="1"/>
      </rPr>
      <t>(</t>
    </r>
    <r>
      <rPr>
        <sz val="9"/>
        <rFont val="宋体"/>
        <family val="0"/>
      </rPr>
      <t>金</t>
    </r>
    <r>
      <rPr>
        <sz val="9"/>
        <rFont val="Times New Roman"/>
        <family val="1"/>
      </rPr>
      <t>)</t>
    </r>
    <r>
      <rPr>
        <sz val="9"/>
        <rFont val="宋体"/>
        <family val="0"/>
      </rPr>
      <t>矿</t>
    </r>
  </si>
  <si>
    <t xml:space="preserve"> </t>
  </si>
  <si>
    <r>
      <t>Ag g/</t>
    </r>
    <r>
      <rPr>
        <sz val="9"/>
        <rFont val="Times New Roman"/>
        <family val="1"/>
      </rPr>
      <t>t</t>
    </r>
  </si>
  <si>
    <t>*37</t>
  </si>
  <si>
    <t>安溪县福安铅锌矿区</t>
  </si>
  <si>
    <t>*38</t>
  </si>
  <si>
    <t>德化县柴叶坑铅锌矿区</t>
  </si>
  <si>
    <t>*39</t>
  </si>
  <si>
    <t>德化县博诚矿业有限责任公司赤水（铅）锌矿
（半岭矿区）</t>
  </si>
  <si>
    <t>锌矿</t>
  </si>
  <si>
    <t>*40</t>
  </si>
  <si>
    <t>永春县宏业矿产有限公司壶山矿区</t>
  </si>
  <si>
    <t>共生矿产</t>
  </si>
  <si>
    <t>*41</t>
  </si>
  <si>
    <t>永春县玉斗镇铅锌矿</t>
  </si>
  <si>
    <t>*42</t>
  </si>
  <si>
    <t>永春县天湖山煤矿铅坑铅锌矿区</t>
  </si>
  <si>
    <t>安溪铅山铅锌矿</t>
  </si>
  <si>
    <t>铅矿</t>
  </si>
  <si>
    <t>主要矿产</t>
  </si>
  <si>
    <r>
      <t>3.41</t>
    </r>
    <r>
      <rPr>
        <sz val="9"/>
        <rFont val="宋体"/>
        <family val="0"/>
      </rPr>
      <t>硫化矿</t>
    </r>
  </si>
  <si>
    <r>
      <t>2.6</t>
    </r>
    <r>
      <rPr>
        <sz val="9"/>
        <rFont val="宋体"/>
        <family val="0"/>
      </rPr>
      <t>氧化矿</t>
    </r>
  </si>
  <si>
    <t>伴生矿产</t>
  </si>
  <si>
    <t>Ag g/t</t>
  </si>
  <si>
    <t>铜矿</t>
  </si>
  <si>
    <t>德化县岭头格钼矿</t>
  </si>
  <si>
    <t>钼矿</t>
  </si>
  <si>
    <t>0.036-0.16</t>
  </si>
  <si>
    <t>*45</t>
  </si>
  <si>
    <t>南安市蔡西钼矿区</t>
  </si>
  <si>
    <t>*46</t>
  </si>
  <si>
    <t>泉港大林山矿区</t>
  </si>
  <si>
    <t>*47</t>
  </si>
  <si>
    <t>德化县双旗山金矿区十三金矿段</t>
  </si>
  <si>
    <t>*48</t>
  </si>
  <si>
    <t>德化县双旗山金矿区水门金矿段</t>
  </si>
  <si>
    <t>*49</t>
  </si>
  <si>
    <t>德化县安村金矿区雷潭矿段</t>
  </si>
  <si>
    <t>德化县十字格牛车坪金矿</t>
  </si>
  <si>
    <t>德化县洪鑫金矿</t>
  </si>
  <si>
    <t>金矿</t>
  </si>
  <si>
    <t>*52</t>
  </si>
  <si>
    <t>德化县邱村金矿</t>
  </si>
  <si>
    <t>德化县石头坂金矿</t>
  </si>
  <si>
    <t>德化县杨梅大蛇金矿</t>
  </si>
  <si>
    <t>德化县东洋金矿</t>
  </si>
  <si>
    <t>德化县涌溪大冬坑金矿</t>
  </si>
  <si>
    <t>德化县南方子尖金矿</t>
  </si>
  <si>
    <t>*58</t>
  </si>
  <si>
    <t>德化县涌溪矿区下坂金矿段</t>
  </si>
  <si>
    <t>*59</t>
  </si>
  <si>
    <t>福建省安溪县棠棣矿区萤石矿</t>
  </si>
  <si>
    <r>
      <t>CaF</t>
    </r>
    <r>
      <rPr>
        <vertAlign val="subscript"/>
        <sz val="9"/>
        <rFont val="Times New Roman"/>
        <family val="1"/>
      </rPr>
      <t>2</t>
    </r>
    <r>
      <rPr>
        <sz val="9"/>
        <rFont val="Times New Roman"/>
        <family val="1"/>
      </rPr>
      <t>%</t>
    </r>
  </si>
  <si>
    <t>萤石 千吨</t>
  </si>
  <si>
    <t>*60</t>
  </si>
  <si>
    <t>安溪县感德华地萤石矿</t>
  </si>
  <si>
    <t>*61</t>
  </si>
  <si>
    <t>福建省安溪县华地矿区萤石矿</t>
  </si>
  <si>
    <t>*62</t>
  </si>
  <si>
    <t>德化县河空石英矿</t>
  </si>
  <si>
    <r>
      <t>SiO</t>
    </r>
    <r>
      <rPr>
        <vertAlign val="subscript"/>
        <sz val="10.5"/>
        <rFont val="Times New Roman"/>
        <family val="1"/>
      </rPr>
      <t>2%</t>
    </r>
  </si>
  <si>
    <t>德化县美湖南钟坑石英岩矿</t>
  </si>
  <si>
    <t>*64</t>
  </si>
  <si>
    <t>洛江区乌雾坑脉石英矿区</t>
  </si>
  <si>
    <t>冶金用石英</t>
  </si>
  <si>
    <t>SiO2%</t>
  </si>
  <si>
    <t>*65</t>
  </si>
  <si>
    <t>福建省安溪县霞春矿区硫铁矿</t>
  </si>
  <si>
    <t>*66</t>
  </si>
  <si>
    <t>永春县溪园明矾石矿区</t>
  </si>
  <si>
    <r>
      <t>SO</t>
    </r>
    <r>
      <rPr>
        <vertAlign val="subscript"/>
        <sz val="9"/>
        <rFont val="Times New Roman"/>
        <family val="1"/>
      </rPr>
      <t>3</t>
    </r>
    <r>
      <rPr>
        <sz val="9"/>
        <rFont val="Times New Roman"/>
        <family val="1"/>
      </rPr>
      <t>%</t>
    </r>
  </si>
  <si>
    <t>*67</t>
  </si>
  <si>
    <t>安溪县青洋矿区石墨矿</t>
  </si>
  <si>
    <t>FC%</t>
  </si>
  <si>
    <t>*68</t>
  </si>
  <si>
    <t>安溪县青洋兴发石墨矿区</t>
  </si>
  <si>
    <t>安溪县桃舟南坑硅灰石矿</t>
  </si>
  <si>
    <r>
      <t>CaO</t>
    </r>
    <r>
      <rPr>
        <sz val="9"/>
        <rFont val="宋体"/>
        <family val="0"/>
      </rPr>
      <t>、</t>
    </r>
    <r>
      <rPr>
        <sz val="9"/>
        <rFont val="Times New Roman"/>
        <family val="1"/>
      </rPr>
      <t>SiO2</t>
    </r>
    <r>
      <rPr>
        <sz val="9"/>
        <rFont val="宋体"/>
        <family val="0"/>
      </rPr>
      <t>（</t>
    </r>
    <r>
      <rPr>
        <sz val="9"/>
        <rFont val="Times New Roman"/>
        <family val="1"/>
      </rPr>
      <t>%</t>
    </r>
    <r>
      <rPr>
        <sz val="9"/>
        <rFont val="宋体"/>
        <family val="0"/>
      </rPr>
      <t>）</t>
    </r>
  </si>
  <si>
    <r>
      <t>38</t>
    </r>
    <r>
      <rPr>
        <sz val="9"/>
        <rFont val="宋体"/>
        <family val="0"/>
      </rPr>
      <t>、</t>
    </r>
    <r>
      <rPr>
        <sz val="9"/>
        <rFont val="Times New Roman"/>
        <family val="1"/>
      </rPr>
      <t>52.08</t>
    </r>
  </si>
  <si>
    <t>*70</t>
  </si>
  <si>
    <t>德化县古春铜、钾长石矿区</t>
  </si>
  <si>
    <r>
      <t>K</t>
    </r>
    <r>
      <rPr>
        <vertAlign val="subscript"/>
        <sz val="9"/>
        <rFont val="Times New Roman"/>
        <family val="1"/>
      </rPr>
      <t>2</t>
    </r>
    <r>
      <rPr>
        <sz val="9"/>
        <rFont val="Times New Roman"/>
        <family val="1"/>
      </rPr>
      <t>O%</t>
    </r>
  </si>
  <si>
    <t>泉港涂岭燕通开采场涂岭大雾山劈柴坑钾钠长石矿</t>
  </si>
  <si>
    <t>泉州市泉港区宝峰矿产有限公司大雾山笔架林场钾钠长石矿</t>
  </si>
  <si>
    <t>*73</t>
  </si>
  <si>
    <t>安溪县寨坂叶腊石矿区</t>
  </si>
  <si>
    <r>
      <t>Al</t>
    </r>
    <r>
      <rPr>
        <vertAlign val="subscript"/>
        <sz val="9"/>
        <rFont val="Times New Roman"/>
        <family val="1"/>
      </rPr>
      <t>2</t>
    </r>
    <r>
      <rPr>
        <sz val="9"/>
        <rFont val="Times New Roman"/>
        <family val="1"/>
      </rPr>
      <t>O</t>
    </r>
    <r>
      <rPr>
        <vertAlign val="subscript"/>
        <sz val="9"/>
        <rFont val="Times New Roman"/>
        <family val="1"/>
      </rPr>
      <t>3</t>
    </r>
    <r>
      <rPr>
        <sz val="9"/>
        <rFont val="Times New Roman"/>
        <family val="1"/>
      </rPr>
      <t>%</t>
    </r>
  </si>
  <si>
    <t>叶腊石 千吨</t>
  </si>
  <si>
    <t>*74</t>
  </si>
  <si>
    <t>德化县葛坑叶腊石矿</t>
  </si>
  <si>
    <t>*75</t>
  </si>
  <si>
    <t>德化县超越叶腊石矿</t>
  </si>
  <si>
    <t>德化县星发叶腊石矿</t>
  </si>
  <si>
    <t>德化县狮形岐叶腊石矿</t>
  </si>
  <si>
    <t>*78</t>
  </si>
  <si>
    <r>
      <rPr>
        <sz val="9"/>
        <rFont val="宋体"/>
        <family val="0"/>
      </rPr>
      <t>德化县陈安寨叶腊石矿</t>
    </r>
  </si>
  <si>
    <t>南安市半岭叶蜡石矿区</t>
  </si>
  <si>
    <t>安溪县湖上岭尾石灰岩矿</t>
  </si>
  <si>
    <t>大型</t>
  </si>
  <si>
    <t>CaO%</t>
  </si>
  <si>
    <t>*81</t>
  </si>
  <si>
    <t>安溪县珍地石灰岩矿区</t>
  </si>
  <si>
    <t>*82</t>
  </si>
  <si>
    <t>安溪县后井石灰岩矿区</t>
  </si>
  <si>
    <t>*83</t>
  </si>
  <si>
    <t>安溪县霞春石灰岩矿区</t>
  </si>
  <si>
    <t>*84</t>
  </si>
  <si>
    <t>安溪县长基石灰岩矿区</t>
  </si>
  <si>
    <t>*85</t>
  </si>
  <si>
    <t>安溪县珍地石龟山矿区</t>
  </si>
  <si>
    <t>*86</t>
  </si>
  <si>
    <t>安溪县湖上乡珍地面呈石灰矿</t>
  </si>
  <si>
    <t>*87</t>
  </si>
  <si>
    <t>安溪县湖上上洋石灰石矿</t>
  </si>
  <si>
    <t>安溪县珍地石中金石灰岩矿</t>
  </si>
  <si>
    <t>水泥用灰岩</t>
  </si>
  <si>
    <t>集安集团（安溪）有限公司五阆山石灰石矿</t>
  </si>
  <si>
    <t>*90</t>
  </si>
  <si>
    <t>德化县杨梅乡安村为标溪底石灰石矿</t>
  </si>
  <si>
    <r>
      <rPr>
        <sz val="9"/>
        <rFont val="宋体"/>
        <family val="0"/>
      </rPr>
      <t>闭坑</t>
    </r>
  </si>
  <si>
    <t>*91</t>
  </si>
  <si>
    <t>德化县安石坑石灰岩矿</t>
  </si>
  <si>
    <t>*92</t>
  </si>
  <si>
    <t>德化县葛坑湖头灰岭石灰岩矿</t>
  </si>
  <si>
    <r>
      <rPr>
        <sz val="9"/>
        <rFont val="宋体"/>
        <family val="0"/>
      </rPr>
      <t>德化县上涌镇石灰岩矿</t>
    </r>
  </si>
  <si>
    <r>
      <rPr>
        <sz val="9"/>
        <rFont val="宋体"/>
        <family val="0"/>
      </rPr>
      <t>矿点</t>
    </r>
  </si>
  <si>
    <r>
      <rPr>
        <sz val="9"/>
        <rFont val="宋体"/>
        <family val="0"/>
      </rPr>
      <t>德化县燕乌石灰岩矿</t>
    </r>
  </si>
  <si>
    <r>
      <rPr>
        <sz val="9"/>
        <rFont val="宋体"/>
        <family val="0"/>
      </rPr>
      <t>德化县矿山旗石灰岩矿</t>
    </r>
  </si>
  <si>
    <t>德化县美阳石灰联营矿</t>
  </si>
  <si>
    <t>德化县阳山格仔后石灰岩矿</t>
  </si>
  <si>
    <r>
      <rPr>
        <sz val="9"/>
        <rFont val="宋体"/>
        <family val="0"/>
      </rPr>
      <t>整合</t>
    </r>
  </si>
  <si>
    <t>德化县曾坂石灰岩矿</t>
  </si>
  <si>
    <t>*99</t>
  </si>
  <si>
    <t>福建省永春水泥厂铅坑狮仔潭石灰石矿</t>
  </si>
  <si>
    <t>*100</t>
  </si>
  <si>
    <t>永春县铅坑石灰岩矿</t>
  </si>
  <si>
    <t>永春县陈坑头石灰岩矿区</t>
  </si>
  <si>
    <t>永春县纸坑石灰岩矿区</t>
  </si>
  <si>
    <t>永春县云溪石灰岩矿区</t>
  </si>
  <si>
    <t>*104</t>
  </si>
  <si>
    <t>晋江市华峰玻璃砂矿区</t>
  </si>
  <si>
    <r>
      <t>SiO</t>
    </r>
    <r>
      <rPr>
        <vertAlign val="subscript"/>
        <sz val="10.5"/>
        <rFont val="Times New Roman"/>
        <family val="1"/>
      </rPr>
      <t>2</t>
    </r>
    <r>
      <rPr>
        <sz val="10.5"/>
        <rFont val="Times New Roman"/>
        <family val="1"/>
      </rPr>
      <t>%</t>
    </r>
  </si>
  <si>
    <t>*105</t>
  </si>
  <si>
    <t>晋江市深沪玻璃砂矿区</t>
  </si>
  <si>
    <t>永春县下洋后洋头石料场</t>
  </si>
  <si>
    <t>*107</t>
  </si>
  <si>
    <t>福建省安溪芦田招坑高岭土矿</t>
  </si>
  <si>
    <t>*108</t>
  </si>
  <si>
    <t>德化县半岭高岭土矿区</t>
  </si>
  <si>
    <t>*109</t>
  </si>
  <si>
    <t>南安市岭兜高岭土矿区</t>
  </si>
  <si>
    <t>南安市笋坑埔高岭土矿区</t>
  </si>
  <si>
    <t>*111</t>
  </si>
  <si>
    <t>南安市高山高岭土矿区</t>
  </si>
  <si>
    <r>
      <t>Al</t>
    </r>
    <r>
      <rPr>
        <vertAlign val="subscript"/>
        <sz val="9"/>
        <rFont val="Times New Roman"/>
        <family val="1"/>
      </rPr>
      <t>2</t>
    </r>
    <r>
      <rPr>
        <sz val="9"/>
        <rFont val="Times New Roman"/>
        <family val="1"/>
      </rPr>
      <t>O</t>
    </r>
    <r>
      <rPr>
        <vertAlign val="subscript"/>
        <sz val="9"/>
        <rFont val="Times New Roman"/>
        <family val="1"/>
      </rPr>
      <t>4%</t>
    </r>
  </si>
  <si>
    <t>*112</t>
  </si>
  <si>
    <t>南安市芸溪高岭土矿区</t>
  </si>
  <si>
    <r>
      <t>Al</t>
    </r>
    <r>
      <rPr>
        <vertAlign val="subscript"/>
        <sz val="9"/>
        <rFont val="Times New Roman"/>
        <family val="1"/>
      </rPr>
      <t>2</t>
    </r>
    <r>
      <rPr>
        <sz val="9"/>
        <rFont val="Times New Roman"/>
        <family val="1"/>
      </rPr>
      <t>O</t>
    </r>
    <r>
      <rPr>
        <vertAlign val="subscript"/>
        <sz val="9"/>
        <rFont val="Times New Roman"/>
        <family val="1"/>
      </rPr>
      <t>5%</t>
    </r>
  </si>
  <si>
    <t>*113</t>
  </si>
  <si>
    <t>永春县大丘头高岭土矿区</t>
  </si>
  <si>
    <t>永春县福春高岭土矿区</t>
  </si>
  <si>
    <t>永春县德垵山高岭土矿区</t>
  </si>
  <si>
    <r>
      <t>Al</t>
    </r>
    <r>
      <rPr>
        <vertAlign val="subscript"/>
        <sz val="9"/>
        <rFont val="Times New Roman"/>
        <family val="1"/>
      </rPr>
      <t>2</t>
    </r>
    <r>
      <rPr>
        <sz val="9"/>
        <rFont val="Times New Roman"/>
        <family val="1"/>
      </rPr>
      <t>O</t>
    </r>
    <r>
      <rPr>
        <vertAlign val="subscript"/>
        <sz val="9"/>
        <rFont val="Times New Roman"/>
        <family val="1"/>
      </rPr>
      <t>3%</t>
    </r>
  </si>
  <si>
    <t>*116</t>
  </si>
  <si>
    <t>晋江市大布林高岭土矿区</t>
  </si>
  <si>
    <t>*117</t>
  </si>
  <si>
    <t>晋江市白安高岭土矿区</t>
  </si>
  <si>
    <t>*118</t>
  </si>
  <si>
    <t>晋江市大埔高岭土矿区</t>
  </si>
  <si>
    <r>
      <t>Al</t>
    </r>
    <r>
      <rPr>
        <vertAlign val="subscript"/>
        <sz val="9"/>
        <rFont val="Times New Roman"/>
        <family val="1"/>
      </rPr>
      <t>2</t>
    </r>
    <r>
      <rPr>
        <sz val="9"/>
        <rFont val="Times New Roman"/>
        <family val="1"/>
      </rPr>
      <t>O</t>
    </r>
    <r>
      <rPr>
        <vertAlign val="subscript"/>
        <sz val="9"/>
        <rFont val="Times New Roman"/>
        <family val="1"/>
      </rPr>
      <t>6%</t>
    </r>
  </si>
  <si>
    <t xml:space="preserve">永春介福扬美瓷土矿
</t>
  </si>
  <si>
    <t>陶瓷土</t>
  </si>
  <si>
    <t>*120</t>
  </si>
  <si>
    <t>福建省安溪县南吉高岭土有限公司吉山高岭土矿</t>
  </si>
  <si>
    <t>*121</t>
  </si>
  <si>
    <t>德化县格仔炉冷水格瓷石矿</t>
  </si>
  <si>
    <t>*122</t>
  </si>
  <si>
    <t>德化县打石坑陶瓷土矿</t>
  </si>
  <si>
    <t>*123</t>
  </si>
  <si>
    <t>德化县永鑫陶瓷土矿</t>
  </si>
  <si>
    <t>闭坑</t>
  </si>
  <si>
    <t>*124</t>
  </si>
  <si>
    <t>德化县九户林陶瓷土矿</t>
  </si>
  <si>
    <t>*125</t>
  </si>
  <si>
    <t>德化县美湖狮公印瓷土矿</t>
  </si>
  <si>
    <t>*126</t>
  </si>
  <si>
    <t>德化县上地国山陶瓷土矿</t>
  </si>
  <si>
    <t>*127</t>
  </si>
  <si>
    <t>福建省德化县佳鑫矿业有限公司金竹坑瓷石矿</t>
  </si>
  <si>
    <t>*128</t>
  </si>
  <si>
    <t>福建省德化县美龙矿业有限公司前厝坑瓷石矿</t>
  </si>
  <si>
    <t>德化县东山陶瓷土矿</t>
  </si>
  <si>
    <t>德化县格头山陶瓷土矿</t>
  </si>
  <si>
    <t>德化县大西坑陶瓷土矿</t>
  </si>
  <si>
    <t>*132</t>
  </si>
  <si>
    <t>德化县棕蔑杯瓷石矿</t>
  </si>
  <si>
    <t>德化县鑫德源矿业有限责任公司盖德山坪陶瓷土矿</t>
  </si>
  <si>
    <t xml:space="preserve">德化县美湖乡阳山村良辉金竹坑干坑瓷石矿
</t>
  </si>
  <si>
    <t xml:space="preserve">福建省德化汤头矿产开发公司岭脚瓷石（土）矿
</t>
  </si>
  <si>
    <t>*136</t>
  </si>
  <si>
    <t xml:space="preserve">德化县大坪山瓷石（土）矿
</t>
  </si>
  <si>
    <t>惠安吕罔寨钾钠长石矿区</t>
  </si>
  <si>
    <t>南安市施坪瓷石矿区</t>
  </si>
  <si>
    <t>整合</t>
  </si>
  <si>
    <t>南安市柳城上都村田螺坑、茶叶园边</t>
  </si>
  <si>
    <t>南安市西埔陶瓷土矿区</t>
  </si>
  <si>
    <t>*141</t>
  </si>
  <si>
    <t>泉州市泉港磊秀石材有限公司涂岭瓷石矿</t>
  </si>
  <si>
    <r>
      <rPr>
        <sz val="9"/>
        <rFont val="宋体"/>
        <family val="0"/>
      </rPr>
      <t>泉州市泉港磊秀石材有限公司邱后山矿段陶土</t>
    </r>
    <r>
      <rPr>
        <sz val="9"/>
        <rFont val="Times New Roman"/>
        <family val="1"/>
      </rPr>
      <t>(</t>
    </r>
    <r>
      <rPr>
        <sz val="9"/>
        <rFont val="宋体"/>
        <family val="0"/>
      </rPr>
      <t>瓷石</t>
    </r>
    <r>
      <rPr>
        <sz val="9"/>
        <rFont val="Times New Roman"/>
        <family val="1"/>
      </rPr>
      <t>)</t>
    </r>
    <r>
      <rPr>
        <sz val="9"/>
        <rFont val="宋体"/>
        <family val="0"/>
      </rPr>
      <t>矿</t>
    </r>
  </si>
  <si>
    <t>泉州市泉港磊秀石材有限公司涂型陶瓷土矿</t>
  </si>
  <si>
    <t>*144</t>
  </si>
  <si>
    <t>永春县虎亭尖瓷石矿区</t>
  </si>
  <si>
    <t>永春县岐山瓷土矿区</t>
  </si>
  <si>
    <t>永春县郎溪陶瓷土矿区</t>
  </si>
  <si>
    <t>永春县石厝瓷石矿区</t>
  </si>
  <si>
    <t xml:space="preserve">永春县玉斗镇玉美瓷土矿
</t>
  </si>
  <si>
    <t xml:space="preserve">永春县蓬壶镇汤坑山高岭土矿
</t>
  </si>
  <si>
    <t xml:space="preserve">永春县大南坑瓷土矿
</t>
  </si>
  <si>
    <t xml:space="preserve">永春县玉斗白珩瓷土矿
</t>
  </si>
  <si>
    <t>永春县桂鑫矿产开发有限公司青年场瓷土矿</t>
  </si>
  <si>
    <t>南安市大湖山伊利石矿区</t>
  </si>
  <si>
    <r>
      <rPr>
        <sz val="9"/>
        <rFont val="宋体"/>
        <family val="0"/>
      </rPr>
      <t>伊利石</t>
    </r>
    <r>
      <rPr>
        <sz val="10.5"/>
        <rFont val="Times New Roman"/>
        <family val="1"/>
      </rPr>
      <t>%</t>
    </r>
  </si>
  <si>
    <t>南安苦坑伊利石矿区</t>
  </si>
  <si>
    <t>安溪县湖头粘土矿区</t>
  </si>
  <si>
    <t>水泥配料用粘土</t>
  </si>
  <si>
    <t>MgO%</t>
  </si>
  <si>
    <t>德化县公路坂矿区</t>
  </si>
  <si>
    <t>*157</t>
  </si>
  <si>
    <t>安溪县剑斗屏山辉绿岩矿区</t>
  </si>
  <si>
    <t>*158</t>
  </si>
  <si>
    <t>南安市康美镇梅魁村大埔山矿区</t>
  </si>
  <si>
    <r>
      <rPr>
        <sz val="9"/>
        <rFont val="宋体"/>
        <family val="0"/>
      </rPr>
      <t>荒料率</t>
    </r>
    <r>
      <rPr>
        <sz val="9"/>
        <rFont val="Times New Roman"/>
        <family val="1"/>
      </rPr>
      <t>%</t>
    </r>
  </si>
  <si>
    <t>南安市奇龙山辉绿岩矿区</t>
  </si>
  <si>
    <t>南安市后堀闪长岩矿区</t>
  </si>
  <si>
    <r>
      <rPr>
        <sz val="9"/>
        <rFont val="宋体"/>
        <family val="0"/>
      </rPr>
      <t>荒料率</t>
    </r>
    <r>
      <rPr>
        <sz val="10.5"/>
        <rFont val="Times New Roman"/>
        <family val="1"/>
      </rPr>
      <t>%</t>
    </r>
  </si>
  <si>
    <t>安溪县湖头竹山长石砂矿</t>
  </si>
  <si>
    <t>安溪县湖头郭埔采石场</t>
  </si>
  <si>
    <t>安溪县龙门仙东溪尾山石籽场</t>
  </si>
  <si>
    <t>安溪县剑斗打石安采石场</t>
  </si>
  <si>
    <t>安溪县剑斗兴鑫采石场后林仔建筑用花岗岩矿</t>
  </si>
  <si>
    <t>安溪县长坑乡南斗乌石寨采石场</t>
  </si>
  <si>
    <t>惠安县许山花岗岩矿区</t>
  </si>
  <si>
    <t>惠安县烟墩山花岗岩矿区</t>
  </si>
  <si>
    <r>
      <rPr>
        <sz val="9"/>
        <rFont val="宋体"/>
        <family val="0"/>
      </rPr>
      <t>惠安县香山花岗岩矿区</t>
    </r>
  </si>
  <si>
    <t>惠安县大尖山花岗岩矿区</t>
  </si>
  <si>
    <t>惠安县下埔花岗岩矿区</t>
  </si>
  <si>
    <t>惠安县后沃花岗岩矿区</t>
  </si>
  <si>
    <r>
      <rPr>
        <sz val="9"/>
        <rFont val="宋体"/>
        <family val="0"/>
      </rPr>
      <t>惠安县大坑内采石场</t>
    </r>
  </si>
  <si>
    <r>
      <rPr>
        <sz val="9"/>
        <rFont val="宋体"/>
        <family val="0"/>
      </rPr>
      <t>惠安县黄塘镇松溪村松兴石仔场</t>
    </r>
  </si>
  <si>
    <r>
      <rPr>
        <sz val="9"/>
        <rFont val="宋体"/>
        <family val="0"/>
      </rPr>
      <t>惠安县洛阳镇陈坝村黄玉池石仔场</t>
    </r>
  </si>
  <si>
    <t>惠安县螺阳镇下埔古墓山锦坤石仔场</t>
  </si>
  <si>
    <t>惠安县辋川镇更新虎石坑矿区</t>
  </si>
  <si>
    <t>晋江市金山头花岗岩矿区</t>
  </si>
  <si>
    <t>洛江区土岭坑花岗岩矿区</t>
  </si>
  <si>
    <t>洛江区鹰岭花岗岩矿区</t>
  </si>
  <si>
    <t>洛江区火围山凝灰岩矿区</t>
  </si>
  <si>
    <t>南安市白石山花岗岩矿区</t>
  </si>
  <si>
    <t>南安市大幕尖花岗岩矿区</t>
  </si>
  <si>
    <t>南安市大湖山花岗岩矿区</t>
  </si>
  <si>
    <t>南安市无量功山花岗岩矿区</t>
  </si>
  <si>
    <t>南安市上畲花岗岩矿区</t>
  </si>
  <si>
    <t>南安市溪东花岗岩矿区</t>
  </si>
  <si>
    <t>南安市菊江花岗岩矿区</t>
  </si>
  <si>
    <r>
      <rPr>
        <sz val="9"/>
        <rFont val="宋体"/>
        <family val="0"/>
      </rPr>
      <t>南安市洪濑石寨山建筑用花岗岩</t>
    </r>
  </si>
  <si>
    <r>
      <rPr>
        <sz val="9"/>
        <rFont val="宋体"/>
        <family val="0"/>
      </rPr>
      <t>南安市厦桥建筑材料有限公司</t>
    </r>
  </si>
  <si>
    <r>
      <rPr>
        <sz val="9"/>
        <rFont val="宋体"/>
        <family val="0"/>
      </rPr>
      <t xml:space="preserve">南安市丰州镇桃源村大人山采石场
</t>
    </r>
  </si>
  <si>
    <t>南安市丰州镇桃源山心南面采石场</t>
  </si>
  <si>
    <t>南安市丰州镇桃源山心东采石场</t>
  </si>
  <si>
    <t>泉州广华矿业有限公司丰州镇建筑用花岗岩矿</t>
  </si>
  <si>
    <t>南安市丰州镇后田村（后田村龙虾山矿）</t>
  </si>
  <si>
    <t>泉港区岩山花岗岩矿区</t>
  </si>
  <si>
    <t>泉港联谊建材厂涂岭前欧大山花岗岩矿</t>
  </si>
  <si>
    <t>泉港区磊秀石材有限公司涂岭瓷石矿</t>
  </si>
  <si>
    <t>惠安建邦混凝土开发有限公司惠安县建筑用花岗岩</t>
  </si>
  <si>
    <t>台商投资区沉坑内矿区</t>
  </si>
  <si>
    <t>台商投资区西帽山矿区</t>
  </si>
  <si>
    <r>
      <rPr>
        <sz val="9"/>
        <rFont val="宋体"/>
        <family val="0"/>
      </rPr>
      <t>台商投资区汉河建筑用花岗岩矿</t>
    </r>
  </si>
  <si>
    <t>台商投资区苍霞矿区</t>
  </si>
  <si>
    <t>石狮市牛岭山花岗岩矿区</t>
  </si>
  <si>
    <t>石狮市虎头山花岗岩矿区</t>
  </si>
  <si>
    <t>石狮市蜂内山花岗岩矿区</t>
  </si>
  <si>
    <t>石狮市瞭望山花岗岩矿区</t>
  </si>
  <si>
    <t>永春县大湾坑花岗岩矿区</t>
  </si>
  <si>
    <t>永春县陈荇花岗岩矿区</t>
  </si>
  <si>
    <t>永春县茂春花岗岩矿区</t>
  </si>
  <si>
    <t>永春县双溪口花岗岩矿区</t>
  </si>
  <si>
    <t>永春县苏坑花岗岩矿区</t>
  </si>
  <si>
    <t>永春县大吕花岗岩矿区</t>
  </si>
  <si>
    <t>永春县半岭花岗岩矿区</t>
  </si>
  <si>
    <r>
      <rPr>
        <sz val="9"/>
        <rFont val="宋体"/>
        <family val="0"/>
      </rPr>
      <t xml:space="preserve">永春县坑仔口大湾坑采石场
</t>
    </r>
  </si>
  <si>
    <r>
      <rPr>
        <sz val="9"/>
        <rFont val="宋体"/>
        <family val="0"/>
      </rPr>
      <t xml:space="preserve">永春县石鼓吾江采石场
</t>
    </r>
  </si>
  <si>
    <r>
      <rPr>
        <sz val="9"/>
        <rFont val="宋体"/>
        <family val="0"/>
      </rPr>
      <t xml:space="preserve">永春县达埔镇大吕采石场
</t>
    </r>
  </si>
  <si>
    <t>福建省永春县嵩溪矿区建筑用花岗岩矿</t>
  </si>
  <si>
    <t>永春县大卿矿区建筑用花岗岩矿</t>
  </si>
  <si>
    <t>*220</t>
  </si>
  <si>
    <t>泉州市桃花山花岗岩矿区</t>
  </si>
  <si>
    <t>饰面用花岗岩</t>
  </si>
  <si>
    <r>
      <t>荒料率</t>
    </r>
    <r>
      <rPr>
        <sz val="9"/>
        <rFont val="Times New Roman"/>
        <family val="1"/>
      </rPr>
      <t>%</t>
    </r>
  </si>
  <si>
    <t>*221</t>
  </si>
  <si>
    <r>
      <rPr>
        <sz val="9"/>
        <rFont val="宋体"/>
        <family val="0"/>
      </rPr>
      <t>安溪县台安花岗岩矿区</t>
    </r>
  </si>
  <si>
    <t>*222</t>
  </si>
  <si>
    <r>
      <rPr>
        <sz val="9"/>
        <rFont val="宋体"/>
        <family val="0"/>
      </rPr>
      <t>安溪县龙门镇跌死虎盟禾花岗岩矿区</t>
    </r>
  </si>
  <si>
    <t>安溪县官桥——龙门花岗岩东矿区</t>
  </si>
  <si>
    <t>荒料率(%)</t>
  </si>
  <si>
    <t>惠安县正豪石业东桥屿头山采石场</t>
  </si>
  <si>
    <t>惠安县高山花岗岩矿区</t>
  </si>
  <si>
    <t>惠安县螺阳镇盘龙村金荣石料场</t>
  </si>
  <si>
    <t>惠安县崇武镇前垵官人山玉兴石料场</t>
  </si>
  <si>
    <t>*228</t>
  </si>
  <si>
    <t>晋江市巴厝花岗岩矿区</t>
  </si>
  <si>
    <t>晋江市龟山花岗岩矿区</t>
  </si>
  <si>
    <t>晋江燕岩山花岗岩矿区</t>
  </si>
  <si>
    <t>晋江长岭山花岗岩矿区</t>
  </si>
  <si>
    <t>晋江市马山花岗岩矿区</t>
  </si>
  <si>
    <t>*233</t>
  </si>
  <si>
    <r>
      <rPr>
        <sz val="9"/>
        <rFont val="宋体"/>
        <family val="0"/>
      </rPr>
      <t>南安市洪濑灯塔山石子场</t>
    </r>
  </si>
  <si>
    <t>*234</t>
  </si>
  <si>
    <t>南安市石料场砻山、麒麟山花岗岩矿区</t>
  </si>
  <si>
    <t>南安市松脚仑花岗岩矿区</t>
  </si>
  <si>
    <t>南安市破寨山花岗岩矿区</t>
  </si>
  <si>
    <t>南安市施坪花岗岩矿区</t>
  </si>
  <si>
    <t>南安市石井后壁山、风鼓山饰面用花岗岩</t>
  </si>
  <si>
    <t>*239</t>
  </si>
  <si>
    <t>泉州市泉港区南邱石材有限公司邱厝村仙公山花岗岩矿</t>
  </si>
  <si>
    <t>泉港区仙公山花岗岩矿区</t>
  </si>
  <si>
    <t>泉港区大石山花岗岩矿区</t>
  </si>
  <si>
    <t>泉州市泉港区大平石业发展有限公司仑头花岗岩矿</t>
  </si>
  <si>
    <t>南安仑苍石壁脚采石场</t>
  </si>
  <si>
    <t>安溪县参内西菇庵建筑用凝灰岩</t>
  </si>
  <si>
    <r>
      <rPr>
        <sz val="9"/>
        <rFont val="宋体"/>
        <family val="0"/>
      </rPr>
      <t>安溪县尚卿新楼大林尾采石场</t>
    </r>
  </si>
  <si>
    <r>
      <rPr>
        <sz val="9"/>
        <rFont val="宋体"/>
        <family val="0"/>
      </rPr>
      <t>德化县浔中镇土坂采石场</t>
    </r>
  </si>
  <si>
    <r>
      <rPr>
        <sz val="9"/>
        <rFont val="宋体"/>
        <family val="0"/>
      </rPr>
      <t>德化县滨紫山采石场</t>
    </r>
  </si>
  <si>
    <r>
      <rPr>
        <sz val="9"/>
        <rFont val="宋体"/>
        <family val="0"/>
      </rPr>
      <t xml:space="preserve">德化县鸡冠山采石场
</t>
    </r>
  </si>
  <si>
    <r>
      <rPr>
        <sz val="9"/>
        <rFont val="宋体"/>
        <family val="0"/>
      </rPr>
      <t xml:space="preserve">德化县盖德乡盖德村鬼坑碎石矿
</t>
    </r>
  </si>
  <si>
    <r>
      <rPr>
        <sz val="9"/>
        <rFont val="宋体"/>
        <family val="0"/>
      </rPr>
      <t xml:space="preserve">德化县金钻九际夯碎石矿
</t>
    </r>
  </si>
  <si>
    <t>洛江区西桶山凝灰岩矿区</t>
  </si>
  <si>
    <t>泉州市洛江区大扑山矿区建筑用凝灰岩矿</t>
  </si>
  <si>
    <t>泉州市三和兴建材发展有限公司</t>
  </si>
  <si>
    <r>
      <rPr>
        <sz val="9"/>
        <rFont val="宋体"/>
        <family val="0"/>
      </rPr>
      <t>泉州市洛江区罗溪辉煌采石场</t>
    </r>
  </si>
  <si>
    <r>
      <rPr>
        <sz val="9"/>
        <rFont val="宋体"/>
        <family val="0"/>
      </rPr>
      <t>泉州市洛江区马甲建新石子场</t>
    </r>
  </si>
  <si>
    <t>南安市石术头凝灰岩矿区</t>
  </si>
  <si>
    <t>南安市新丰山凝灰岩矿区</t>
  </si>
  <si>
    <t>南安市九人山凝灰岩矿区</t>
  </si>
  <si>
    <t>南安市关坑凝灰岩矿区</t>
  </si>
  <si>
    <t>南安市仑苍东湖山建筑用凝灰岩</t>
  </si>
  <si>
    <t>南安市诗山水针坝建筑用凝灰岩</t>
  </si>
  <si>
    <t>南安市罗东呼水格建筑用凝灰岩</t>
  </si>
  <si>
    <t>南安市洪濑关坑建筑用凝灰岩</t>
  </si>
  <si>
    <t>南安市官桥土地公岭建筑用凝灰岩</t>
  </si>
  <si>
    <t>泉港区涂型凝灰岩矿区</t>
  </si>
  <si>
    <t>永春县虎拱坑凝灰岩矿区</t>
  </si>
  <si>
    <t>永春县狮庵山凝灰岩矿区</t>
  </si>
  <si>
    <r>
      <rPr>
        <sz val="9"/>
        <rFont val="宋体"/>
        <family val="0"/>
      </rPr>
      <t xml:space="preserve">永春县湖洋培柱采石场
</t>
    </r>
  </si>
  <si>
    <r>
      <rPr>
        <sz val="9"/>
        <rFont val="宋体"/>
        <family val="0"/>
      </rPr>
      <t xml:space="preserve">永春县蓬壶镇南幢盛泰采石场
</t>
    </r>
  </si>
  <si>
    <r>
      <rPr>
        <sz val="9"/>
        <rFont val="宋体"/>
        <family val="0"/>
      </rPr>
      <t>永春县东平深坑石窟</t>
    </r>
  </si>
  <si>
    <t>永春县石邦湖采石场</t>
  </si>
  <si>
    <r>
      <rPr>
        <sz val="9"/>
        <rFont val="宋体"/>
        <family val="0"/>
      </rPr>
      <t>永春县东平仙峰山采石场</t>
    </r>
  </si>
  <si>
    <t>永春县天马山建筑用凝灰岩</t>
  </si>
  <si>
    <t>永春县印石山采石场</t>
  </si>
  <si>
    <t>福建安溪清水岩矿泉水有限公司清水岩矿泉水</t>
  </si>
  <si>
    <t xml:space="preserve">福建省德化县戴云山矿泉水有限责任公司戴云山矿泉水
</t>
  </si>
  <si>
    <t>惠安县紫皇矿泉水饮料有限公司</t>
  </si>
  <si>
    <t>泉州市怡新食品饮料有限公司</t>
  </si>
  <si>
    <t>泉州市丰泽区北峰涌永天然水开发中心</t>
  </si>
  <si>
    <t>福建省永春盘龙矿泉水有限公司林前矿泉水</t>
  </si>
  <si>
    <t>福建永春锦源矿泉水有限公司乌髻岩矿泉水</t>
  </si>
  <si>
    <r>
      <rPr>
        <sz val="9"/>
        <rFont val="宋体"/>
        <family val="0"/>
      </rPr>
      <t xml:space="preserve">福建省闽南煤田勘探开发公司大鹏山矿泉水
</t>
    </r>
  </si>
  <si>
    <t>附表4  2015年泉州市主要矿产开发利用现状表</t>
  </si>
  <si>
    <t>矿山数（个）</t>
  </si>
  <si>
    <t>产量</t>
  </si>
  <si>
    <t>矿业产值（万元）</t>
  </si>
  <si>
    <t>单位</t>
  </si>
  <si>
    <t>大型矿山</t>
  </si>
  <si>
    <t>中型矿山</t>
  </si>
  <si>
    <t>小型矿山</t>
  </si>
  <si>
    <r>
      <rPr>
        <sz val="9"/>
        <color indexed="8"/>
        <rFont val="宋体"/>
        <family val="0"/>
      </rPr>
      <t>万吨</t>
    </r>
    <r>
      <rPr>
        <sz val="9"/>
        <color indexed="8"/>
        <rFont val="Times New Roman"/>
        <family val="1"/>
      </rPr>
      <t>/</t>
    </r>
    <r>
      <rPr>
        <sz val="9"/>
        <color indexed="8"/>
        <rFont val="宋体"/>
        <family val="0"/>
      </rPr>
      <t>年</t>
    </r>
  </si>
  <si>
    <r>
      <rPr>
        <sz val="9"/>
        <color indexed="8"/>
        <rFont val="宋体"/>
        <family val="0"/>
      </rPr>
      <t>万</t>
    </r>
    <r>
      <rPr>
        <sz val="9"/>
        <color indexed="8"/>
        <rFont val="Times New Roman"/>
        <family val="1"/>
      </rPr>
      <t>m</t>
    </r>
    <r>
      <rPr>
        <vertAlign val="superscript"/>
        <sz val="9"/>
        <color indexed="8"/>
        <rFont val="Times New Roman"/>
        <family val="1"/>
      </rPr>
      <t>3</t>
    </r>
    <r>
      <rPr>
        <sz val="9"/>
        <color indexed="8"/>
        <rFont val="Times New Roman"/>
        <family val="1"/>
      </rPr>
      <t>/</t>
    </r>
    <r>
      <rPr>
        <sz val="9"/>
        <color indexed="8"/>
        <rFont val="宋体"/>
        <family val="0"/>
      </rPr>
      <t>年</t>
    </r>
  </si>
  <si>
    <t>叶蜡石</t>
  </si>
  <si>
    <t>建筑用砂岩</t>
  </si>
  <si>
    <r>
      <rPr>
        <b/>
        <sz val="14"/>
        <rFont val="宋体"/>
        <family val="0"/>
      </rPr>
      <t>附表</t>
    </r>
    <r>
      <rPr>
        <b/>
        <sz val="14"/>
        <rFont val="Times New Roman"/>
        <family val="1"/>
      </rPr>
      <t xml:space="preserve">5  </t>
    </r>
    <r>
      <rPr>
        <b/>
        <sz val="14"/>
        <rFont val="宋体"/>
        <family val="0"/>
      </rPr>
      <t>截至</t>
    </r>
    <r>
      <rPr>
        <b/>
        <sz val="14"/>
        <rFont val="Times New Roman"/>
        <family val="1"/>
      </rPr>
      <t>2015</t>
    </r>
    <r>
      <rPr>
        <b/>
        <sz val="14"/>
        <rFont val="宋体"/>
        <family val="0"/>
      </rPr>
      <t>年泉州市主要矿山开发利用现状表</t>
    </r>
  </si>
  <si>
    <t>所在
行政区</t>
  </si>
  <si>
    <r>
      <rPr>
        <b/>
        <sz val="10"/>
        <rFont val="宋体"/>
        <family val="0"/>
      </rPr>
      <t>矿山编号</t>
    </r>
  </si>
  <si>
    <r>
      <rPr>
        <b/>
        <sz val="10"/>
        <rFont val="宋体"/>
        <family val="0"/>
      </rPr>
      <t>矿山名称</t>
    </r>
  </si>
  <si>
    <t>矿产
名称</t>
  </si>
  <si>
    <t>资源储量
单位</t>
  </si>
  <si>
    <r>
      <rPr>
        <b/>
        <sz val="10"/>
        <rFont val="宋体"/>
        <family val="0"/>
      </rPr>
      <t>储量</t>
    </r>
  </si>
  <si>
    <r>
      <rPr>
        <b/>
        <sz val="10"/>
        <rFont val="宋体"/>
        <family val="0"/>
      </rPr>
      <t>基础
储量</t>
    </r>
  </si>
  <si>
    <r>
      <rPr>
        <b/>
        <sz val="10"/>
        <rFont val="宋体"/>
        <family val="0"/>
      </rPr>
      <t>资源
量</t>
    </r>
  </si>
  <si>
    <r>
      <rPr>
        <b/>
        <sz val="10"/>
        <rFont val="宋体"/>
        <family val="0"/>
      </rPr>
      <t>开发利用
状态</t>
    </r>
  </si>
  <si>
    <r>
      <rPr>
        <b/>
        <sz val="10"/>
        <rFont val="宋体"/>
        <family val="0"/>
      </rPr>
      <t>开采
规模</t>
    </r>
  </si>
  <si>
    <r>
      <rPr>
        <b/>
        <sz val="10"/>
        <rFont val="宋体"/>
        <family val="0"/>
      </rPr>
      <t>产量
单位</t>
    </r>
  </si>
  <si>
    <t>设计
生产
能力</t>
  </si>
  <si>
    <r>
      <rPr>
        <b/>
        <sz val="10"/>
        <rFont val="宋体"/>
        <family val="0"/>
      </rPr>
      <t>产量</t>
    </r>
  </si>
  <si>
    <r>
      <rPr>
        <b/>
        <sz val="10"/>
        <rFont val="宋体"/>
        <family val="0"/>
      </rPr>
      <t>矿业产值
（万元）</t>
    </r>
  </si>
  <si>
    <r>
      <rPr>
        <b/>
        <sz val="10"/>
        <rFont val="宋体"/>
        <family val="0"/>
      </rPr>
      <t>开采
回采率
（</t>
    </r>
    <r>
      <rPr>
        <b/>
        <sz val="10"/>
        <rFont val="Times New Roman"/>
        <family val="1"/>
      </rPr>
      <t>%</t>
    </r>
    <r>
      <rPr>
        <b/>
        <sz val="10"/>
        <rFont val="宋体"/>
        <family val="0"/>
      </rPr>
      <t>）</t>
    </r>
  </si>
  <si>
    <r>
      <rPr>
        <b/>
        <sz val="10"/>
        <rFont val="宋体"/>
        <family val="0"/>
      </rPr>
      <t>选矿
回收率
（</t>
    </r>
    <r>
      <rPr>
        <b/>
        <sz val="10"/>
        <rFont val="Times New Roman"/>
        <family val="1"/>
      </rPr>
      <t>%</t>
    </r>
    <r>
      <rPr>
        <b/>
        <sz val="10"/>
        <rFont val="宋体"/>
        <family val="0"/>
      </rPr>
      <t>）</t>
    </r>
  </si>
  <si>
    <r>
      <rPr>
        <b/>
        <sz val="10"/>
        <rFont val="宋体"/>
        <family val="0"/>
      </rPr>
      <t>综合
利用
（</t>
    </r>
    <r>
      <rPr>
        <b/>
        <sz val="10"/>
        <rFont val="Times New Roman"/>
        <family val="1"/>
      </rPr>
      <t>%</t>
    </r>
    <r>
      <rPr>
        <b/>
        <sz val="10"/>
        <rFont val="宋体"/>
        <family val="0"/>
      </rPr>
      <t>）</t>
    </r>
  </si>
  <si>
    <r>
      <rPr>
        <sz val="9"/>
        <rFont val="宋体"/>
        <family val="0"/>
      </rPr>
      <t>安溪县剑斗煤矿后井井田</t>
    </r>
  </si>
  <si>
    <r>
      <rPr>
        <sz val="9"/>
        <rFont val="宋体"/>
        <family val="0"/>
      </rPr>
      <t>万吨</t>
    </r>
    <r>
      <rPr>
        <sz val="9"/>
        <rFont val="Times New Roman"/>
        <family val="1"/>
      </rPr>
      <t>/</t>
    </r>
    <r>
      <rPr>
        <sz val="9"/>
        <rFont val="宋体"/>
        <family val="0"/>
      </rPr>
      <t>年</t>
    </r>
  </si>
  <si>
    <r>
      <rPr>
        <sz val="9"/>
        <rFont val="宋体"/>
        <family val="0"/>
      </rPr>
      <t>安溪县剑斗煤矿东阳井田</t>
    </r>
  </si>
  <si>
    <r>
      <rPr>
        <sz val="9"/>
        <rFont val="宋体"/>
        <family val="0"/>
      </rPr>
      <t>未利用</t>
    </r>
  </si>
  <si>
    <r>
      <rPr>
        <sz val="9"/>
        <rFont val="宋体"/>
        <family val="0"/>
      </rPr>
      <t>安溪县后井煤矿后山坑井田</t>
    </r>
  </si>
  <si>
    <r>
      <rPr>
        <sz val="9"/>
        <rFont val="宋体"/>
        <family val="0"/>
      </rPr>
      <t>德化县绮阳煤矿</t>
    </r>
  </si>
  <si>
    <r>
      <rPr>
        <sz val="9"/>
        <rFont val="宋体"/>
        <family val="0"/>
      </rPr>
      <t>德化县曾坂煤矿</t>
    </r>
  </si>
  <si>
    <r>
      <rPr>
        <sz val="9"/>
        <rFont val="宋体"/>
        <family val="0"/>
      </rPr>
      <t>永春县</t>
    </r>
  </si>
  <si>
    <r>
      <rPr>
        <sz val="9"/>
        <rFont val="宋体"/>
        <family val="0"/>
      </rPr>
      <t xml:space="preserve">福建省天湖山能源实业有限公司铅坑煤矿
</t>
    </r>
  </si>
  <si>
    <r>
      <rPr>
        <sz val="9"/>
        <rFont val="宋体"/>
        <family val="0"/>
      </rPr>
      <t>福建省天湖山能源实业有限公司曲斗煤矿二号井</t>
    </r>
  </si>
  <si>
    <t>永春县</t>
  </si>
  <si>
    <t>永春县铅坑煤矿有限公司铅坑煤矿</t>
  </si>
  <si>
    <r>
      <rPr>
        <sz val="9"/>
        <rFont val="宋体"/>
        <family val="0"/>
      </rPr>
      <t>永春县西萍煤矿有限责任公司西萍煤矿</t>
    </r>
  </si>
  <si>
    <r>
      <rPr>
        <sz val="9"/>
        <rFont val="宋体"/>
        <family val="0"/>
      </rPr>
      <t>永春县荷殊煤矿有限责任公司荷殊煤矿</t>
    </r>
  </si>
  <si>
    <r>
      <rPr>
        <sz val="9"/>
        <rFont val="宋体"/>
        <family val="0"/>
      </rPr>
      <t xml:space="preserve">福建省永春煤矿南湖一号井
</t>
    </r>
  </si>
  <si>
    <r>
      <rPr>
        <sz val="9"/>
        <rFont val="宋体"/>
        <family val="0"/>
      </rPr>
      <t xml:space="preserve">福建省天湖山能源实业有限公司含春煤矿
</t>
    </r>
  </si>
  <si>
    <r>
      <rPr>
        <sz val="9"/>
        <rFont val="宋体"/>
        <family val="0"/>
      </rPr>
      <t xml:space="preserve">永春县新嘉煤矿有限责任公司曲斗煤矿
</t>
    </r>
  </si>
  <si>
    <r>
      <rPr>
        <sz val="9"/>
        <rFont val="宋体"/>
        <family val="0"/>
      </rPr>
      <t xml:space="preserve">福建省永春煤矿官殊矿井
</t>
    </r>
  </si>
  <si>
    <r>
      <rPr>
        <sz val="9"/>
        <rFont val="宋体"/>
        <family val="0"/>
      </rPr>
      <t xml:space="preserve">永春县含春煤矿有限责任公司含春煤矿
</t>
    </r>
  </si>
  <si>
    <r>
      <rPr>
        <sz val="9"/>
        <rFont val="宋体"/>
        <family val="0"/>
      </rPr>
      <t xml:space="preserve">永春县新嘉煤矿有限责任公司南湖煤矿
</t>
    </r>
  </si>
  <si>
    <r>
      <rPr>
        <sz val="9"/>
        <rFont val="宋体"/>
        <family val="0"/>
      </rPr>
      <t>永春县青竹安煤矿有限责任公司青竹安煤矿</t>
    </r>
  </si>
  <si>
    <r>
      <rPr>
        <sz val="9"/>
        <rFont val="宋体"/>
        <family val="0"/>
      </rPr>
      <t xml:space="preserve">永春县新嘉煤矿有限责任公司新一煤矿
</t>
    </r>
  </si>
  <si>
    <r>
      <rPr>
        <sz val="9"/>
        <rFont val="宋体"/>
        <family val="0"/>
      </rPr>
      <t>永春县新二煤矿有限责任公司新二煤矿</t>
    </r>
  </si>
  <si>
    <r>
      <rPr>
        <sz val="9"/>
        <rFont val="宋体"/>
        <family val="0"/>
      </rPr>
      <t>福建省安溪县汤埔地热</t>
    </r>
  </si>
  <si>
    <r>
      <rPr>
        <sz val="9"/>
        <rFont val="宋体"/>
        <family val="0"/>
      </rPr>
      <t>福建省安溪县佛仔格地热</t>
    </r>
  </si>
  <si>
    <r>
      <rPr>
        <sz val="9"/>
        <rFont val="宋体"/>
        <family val="0"/>
      </rPr>
      <t>安溪县榜寨地下热水工程</t>
    </r>
  </si>
  <si>
    <r>
      <rPr>
        <sz val="9"/>
        <rFont val="宋体"/>
        <family val="0"/>
      </rPr>
      <t xml:space="preserve">德化县自来水公司蕉溪地热
</t>
    </r>
  </si>
  <si>
    <t>德化县</t>
  </si>
  <si>
    <r>
      <rPr>
        <sz val="9"/>
        <rFont val="宋体"/>
        <family val="0"/>
      </rPr>
      <t>泉州市安溪县潘田铁矿区</t>
    </r>
  </si>
  <si>
    <r>
      <rPr>
        <sz val="9"/>
        <rFont val="宋体"/>
        <family val="0"/>
      </rPr>
      <t>福建省安溪新田矿产开发有限公司新田铁矿</t>
    </r>
  </si>
  <si>
    <r>
      <rPr>
        <sz val="9"/>
        <rFont val="宋体"/>
        <family val="0"/>
      </rPr>
      <t>安溪县恒玻利锰铁矿有限公司青洋铁锰矿</t>
    </r>
  </si>
  <si>
    <r>
      <rPr>
        <sz val="9"/>
        <rFont val="宋体"/>
        <family val="0"/>
      </rPr>
      <t>德化县鑫阳铁矿</t>
    </r>
  </si>
  <si>
    <r>
      <rPr>
        <sz val="9"/>
        <rFont val="宋体"/>
        <family val="0"/>
      </rPr>
      <t>德化县阳山新田铁矿</t>
    </r>
  </si>
  <si>
    <r>
      <rPr>
        <sz val="9"/>
        <rFont val="宋体"/>
        <family val="0"/>
      </rPr>
      <t>德化县阳山狮头铁矿</t>
    </r>
  </si>
  <si>
    <r>
      <rPr>
        <sz val="9"/>
        <rFont val="宋体"/>
        <family val="0"/>
      </rPr>
      <t>德化县阳山村草园仔、柒宝铁矿</t>
    </r>
  </si>
  <si>
    <r>
      <rPr>
        <sz val="9"/>
        <rFont val="宋体"/>
        <family val="0"/>
      </rPr>
      <t>德化县凤山村笔架山铁矿</t>
    </r>
  </si>
  <si>
    <r>
      <rPr>
        <sz val="9"/>
        <rFont val="宋体"/>
        <family val="0"/>
      </rPr>
      <t>德化县鑫田矿业尖山铁矿</t>
    </r>
  </si>
  <si>
    <r>
      <rPr>
        <sz val="9"/>
        <rFont val="宋体"/>
        <family val="0"/>
      </rPr>
      <t>德化县丘埕铁多金属矿</t>
    </r>
  </si>
  <si>
    <r>
      <rPr>
        <sz val="9"/>
        <rFont val="宋体"/>
        <family val="0"/>
      </rPr>
      <t>南安市乌页山锰矿</t>
    </r>
  </si>
  <si>
    <r>
      <rPr>
        <sz val="9"/>
        <rFont val="宋体"/>
        <family val="0"/>
      </rPr>
      <t>德化县上涌锰铁矿</t>
    </r>
  </si>
  <si>
    <t>*43</t>
  </si>
  <si>
    <t>福建省德化县安村矿区青云山矿段</t>
  </si>
  <si>
    <r>
      <rPr>
        <sz val="9"/>
        <rFont val="宋体"/>
        <family val="0"/>
      </rPr>
      <t>金</t>
    </r>
    <r>
      <rPr>
        <sz val="9"/>
        <rFont val="Times New Roman"/>
        <family val="1"/>
      </rPr>
      <t xml:space="preserve"> </t>
    </r>
    <r>
      <rPr>
        <sz val="9"/>
        <rFont val="宋体"/>
        <family val="0"/>
      </rPr>
      <t>千克</t>
    </r>
  </si>
  <si>
    <t>*44</t>
  </si>
  <si>
    <t>福建省德化县西墘矿区铜（金）矿</t>
  </si>
  <si>
    <t>银 吨</t>
  </si>
  <si>
    <r>
      <rPr>
        <sz val="9"/>
        <rFont val="宋体"/>
        <family val="0"/>
      </rPr>
      <t>安溪县福安铅锌矿区</t>
    </r>
  </si>
  <si>
    <r>
      <rPr>
        <sz val="9"/>
        <rFont val="宋体"/>
        <family val="0"/>
      </rPr>
      <t>德化县柴叶坑铅锌矿区</t>
    </r>
  </si>
  <si>
    <r>
      <rPr>
        <sz val="9"/>
        <rFont val="宋体"/>
        <family val="0"/>
      </rPr>
      <t xml:space="preserve">德化县博诚矿业有限责任公司赤水铅锌矿
</t>
    </r>
  </si>
  <si>
    <r>
      <rPr>
        <sz val="9"/>
        <rFont val="宋体"/>
        <family val="0"/>
      </rPr>
      <t>永春县宏业矿产有限公司壶山矿区</t>
    </r>
  </si>
  <si>
    <t>*50</t>
  </si>
  <si>
    <r>
      <rPr>
        <sz val="9"/>
        <rFont val="宋体"/>
        <family val="0"/>
      </rPr>
      <t>永春县天湖山煤矿铅坑铅锌矿区</t>
    </r>
  </si>
  <si>
    <r>
      <rPr>
        <sz val="9"/>
        <rFont val="宋体"/>
        <family val="0"/>
      </rPr>
      <t>德化县岭头格钼矿</t>
    </r>
  </si>
  <si>
    <r>
      <rPr>
        <sz val="9"/>
        <rFont val="宋体"/>
        <family val="0"/>
      </rPr>
      <t>南安市蔡西钼矿区</t>
    </r>
  </si>
  <si>
    <t>*53</t>
  </si>
  <si>
    <r>
      <rPr>
        <sz val="9"/>
        <rFont val="宋体"/>
        <family val="0"/>
      </rPr>
      <t>福建省泉港区大林山矿区东矿段钼矿</t>
    </r>
  </si>
  <si>
    <t>*54</t>
  </si>
  <si>
    <t>*55</t>
  </si>
  <si>
    <r>
      <rPr>
        <sz val="9"/>
        <rFont val="宋体"/>
        <family val="0"/>
      </rPr>
      <t>德化县双旗山金矿区水门金矿段</t>
    </r>
  </si>
  <si>
    <t>*56</t>
  </si>
  <si>
    <t>福建黄金集团有限公司德化安村雷潭金矿</t>
  </si>
  <si>
    <r>
      <rPr>
        <sz val="9"/>
        <rFont val="宋体"/>
        <family val="0"/>
      </rPr>
      <t>德化县十字格牛车坪金矿</t>
    </r>
  </si>
  <si>
    <r>
      <rPr>
        <sz val="9"/>
        <rFont val="宋体"/>
        <family val="0"/>
      </rPr>
      <t>德化县洪鑫金矿有限责任公司洪鑫金矿</t>
    </r>
  </si>
  <si>
    <r>
      <rPr>
        <sz val="9"/>
        <rFont val="宋体"/>
        <family val="0"/>
      </rPr>
      <t>福建省德化邱村矿业有限公司</t>
    </r>
  </si>
  <si>
    <r>
      <rPr>
        <sz val="9"/>
        <rFont val="宋体"/>
        <family val="0"/>
      </rPr>
      <t>德化县石头坂金矿</t>
    </r>
  </si>
  <si>
    <r>
      <rPr>
        <sz val="9"/>
        <rFont val="宋体"/>
        <family val="0"/>
      </rPr>
      <t>德化县杨梅大蛇金矿</t>
    </r>
  </si>
  <si>
    <r>
      <rPr>
        <sz val="9"/>
        <rFont val="宋体"/>
        <family val="0"/>
      </rPr>
      <t>福建省德化县东洋金矿</t>
    </r>
  </si>
  <si>
    <r>
      <rPr>
        <sz val="9"/>
        <rFont val="宋体"/>
        <family val="0"/>
      </rPr>
      <t>德化县涌溪大冬坑金矿</t>
    </r>
  </si>
  <si>
    <r>
      <rPr>
        <sz val="9"/>
        <rFont val="宋体"/>
        <family val="0"/>
      </rPr>
      <t>德化县南方子尖金矿</t>
    </r>
  </si>
  <si>
    <r>
      <rPr>
        <sz val="9"/>
        <rFont val="宋体"/>
        <family val="0"/>
      </rPr>
      <t>银矿</t>
    </r>
  </si>
  <si>
    <r>
      <rPr>
        <sz val="9"/>
        <rFont val="宋体"/>
        <family val="0"/>
      </rPr>
      <t>德化县涌溪矿区下坂金矿段</t>
    </r>
  </si>
  <si>
    <r>
      <rPr>
        <sz val="9"/>
        <rFont val="宋体"/>
        <family val="0"/>
      </rPr>
      <t>福建省安溪县棠棣矿区萤石矿</t>
    </r>
  </si>
  <si>
    <r>
      <rPr>
        <sz val="9"/>
        <rFont val="宋体"/>
        <family val="0"/>
      </rPr>
      <t>安溪县感德华地萤石矿</t>
    </r>
  </si>
  <si>
    <r>
      <rPr>
        <sz val="9"/>
        <rFont val="宋体"/>
        <family val="0"/>
      </rPr>
      <t>普通萤石</t>
    </r>
  </si>
  <si>
    <r>
      <rPr>
        <sz val="9"/>
        <rFont val="宋体"/>
        <family val="0"/>
      </rPr>
      <t>福建省安溪县华地矿区萤石矿</t>
    </r>
  </si>
  <si>
    <t>*69</t>
  </si>
  <si>
    <r>
      <rPr>
        <sz val="9"/>
        <rFont val="宋体"/>
        <family val="0"/>
      </rPr>
      <t>德化县瑞昌矿业有限公司汤头河空石英矿</t>
    </r>
  </si>
  <si>
    <r>
      <rPr>
        <sz val="9"/>
        <rFont val="宋体"/>
        <family val="0"/>
      </rPr>
      <t>德化县美湖南钟坑石英岩矿</t>
    </r>
  </si>
  <si>
    <t>*71</t>
  </si>
  <si>
    <r>
      <rPr>
        <sz val="9"/>
        <rFont val="宋体"/>
        <family val="0"/>
      </rPr>
      <t>洛江区</t>
    </r>
  </si>
  <si>
    <r>
      <rPr>
        <sz val="9"/>
        <rFont val="宋体"/>
        <family val="0"/>
      </rPr>
      <t>泉州市洛江区河市乌雾坑采石场</t>
    </r>
  </si>
  <si>
    <t>*72</t>
  </si>
  <si>
    <r>
      <rPr>
        <sz val="9"/>
        <rFont val="宋体"/>
        <family val="0"/>
      </rPr>
      <t>晋江市</t>
    </r>
  </si>
  <si>
    <r>
      <rPr>
        <sz val="9"/>
        <rFont val="宋体"/>
        <family val="0"/>
      </rPr>
      <t>福建省安溪县霞春矿区硫铁矿</t>
    </r>
  </si>
  <si>
    <r>
      <rPr>
        <sz val="9"/>
        <rFont val="宋体"/>
        <family val="0"/>
      </rPr>
      <t>永春县溪园明矾石矿区</t>
    </r>
  </si>
  <si>
    <r>
      <rPr>
        <sz val="9"/>
        <rFont val="宋体"/>
        <family val="0"/>
      </rPr>
      <t>明矾石</t>
    </r>
    <r>
      <rPr>
        <sz val="9"/>
        <rFont val="Times New Roman"/>
        <family val="1"/>
      </rPr>
      <t xml:space="preserve"> </t>
    </r>
    <r>
      <rPr>
        <sz val="9"/>
        <rFont val="宋体"/>
        <family val="0"/>
      </rPr>
      <t>千吨</t>
    </r>
  </si>
  <si>
    <r>
      <rPr>
        <sz val="9"/>
        <rFont val="宋体"/>
        <family val="0"/>
      </rPr>
      <t>安溪县青洋矿区石墨矿</t>
    </r>
  </si>
  <si>
    <t>*76</t>
  </si>
  <si>
    <r>
      <rPr>
        <sz val="9"/>
        <rFont val="宋体"/>
        <family val="0"/>
      </rPr>
      <t>安溪县青洋兴发石墨矿区</t>
    </r>
  </si>
  <si>
    <r>
      <rPr>
        <sz val="9"/>
        <rFont val="宋体"/>
        <family val="0"/>
      </rPr>
      <t>安溪县桃舟南坑硅灰石矿</t>
    </r>
  </si>
  <si>
    <r>
      <rPr>
        <sz val="9"/>
        <rFont val="宋体"/>
        <family val="0"/>
      </rPr>
      <t>硅灰石</t>
    </r>
  </si>
  <si>
    <t>小矿</t>
  </si>
  <si>
    <t>德化县古春铜、钾长石矿</t>
  </si>
  <si>
    <r>
      <rPr>
        <sz val="9"/>
        <rFont val="宋体"/>
        <family val="0"/>
      </rPr>
      <t>泉港涂岭燕通开采场涂岭大雾山劈柴坑钾钠长石矿</t>
    </r>
  </si>
  <si>
    <r>
      <rPr>
        <sz val="9"/>
        <rFont val="宋体"/>
        <family val="0"/>
      </rPr>
      <t>长石</t>
    </r>
  </si>
  <si>
    <r>
      <rPr>
        <sz val="9"/>
        <rFont val="宋体"/>
        <family val="0"/>
      </rPr>
      <t>泉州市泉港区宝峰矿产有限公司大雾山笔架林场钾钠长石矿</t>
    </r>
  </si>
  <si>
    <r>
      <rPr>
        <sz val="9"/>
        <rFont val="宋体"/>
        <family val="0"/>
      </rPr>
      <t>安溪县寨坂叶腊石矿区</t>
    </r>
  </si>
  <si>
    <r>
      <rPr>
        <sz val="9"/>
        <rFont val="宋体"/>
        <family val="0"/>
      </rPr>
      <t>德化县葛坑叶腊石矿</t>
    </r>
  </si>
  <si>
    <r>
      <rPr>
        <sz val="9"/>
        <rFont val="宋体"/>
        <family val="0"/>
      </rPr>
      <t>德化县超越叶腊石矿</t>
    </r>
  </si>
  <si>
    <r>
      <rPr>
        <sz val="9"/>
        <rFont val="宋体"/>
        <family val="0"/>
      </rPr>
      <t>德化县星发叶腊石矿</t>
    </r>
  </si>
  <si>
    <r>
      <rPr>
        <sz val="9"/>
        <rFont val="宋体"/>
        <family val="0"/>
      </rPr>
      <t>德化县狮形岐叶腊石矿</t>
    </r>
  </si>
  <si>
    <t>*88</t>
  </si>
  <si>
    <t>安溪县湖头集安石灰岩矿</t>
  </si>
  <si>
    <t>*89</t>
  </si>
  <si>
    <r>
      <rPr>
        <sz val="9"/>
        <rFont val="宋体"/>
        <family val="0"/>
      </rPr>
      <t>安溪县后井石灰岩矿区</t>
    </r>
  </si>
  <si>
    <t>福建省安溪县霞春石灰岩矿区</t>
  </si>
  <si>
    <t>福建省安溪三元岩矿业有限公司长基石灰岩矿</t>
  </si>
  <si>
    <t>*93</t>
  </si>
  <si>
    <t>*94</t>
  </si>
  <si>
    <t>*97</t>
  </si>
  <si>
    <t>*98</t>
  </si>
  <si>
    <r>
      <rPr>
        <sz val="9"/>
        <rFont val="宋体"/>
        <family val="0"/>
      </rPr>
      <t>德化县安石坑石灰岩矿</t>
    </r>
  </si>
  <si>
    <r>
      <rPr>
        <sz val="9"/>
        <rFont val="宋体"/>
        <family val="0"/>
      </rPr>
      <t>德化县美阳石灰联营矿</t>
    </r>
  </si>
  <si>
    <r>
      <rPr>
        <sz val="9"/>
        <rFont val="宋体"/>
        <family val="0"/>
      </rPr>
      <t>德化县阳山格仔后石灰岩矿</t>
    </r>
  </si>
  <si>
    <r>
      <rPr>
        <sz val="9"/>
        <rFont val="宋体"/>
        <family val="0"/>
      </rPr>
      <t>德化县曾坂石灰岩矿</t>
    </r>
  </si>
  <si>
    <t>*102</t>
  </si>
  <si>
    <r>
      <rPr>
        <sz val="9"/>
        <rFont val="宋体"/>
        <family val="0"/>
      </rPr>
      <t>福建省永春水泥厂铅坑狮仔潭石灰石矿</t>
    </r>
  </si>
  <si>
    <t>*103</t>
  </si>
  <si>
    <r>
      <rPr>
        <sz val="9"/>
        <rFont val="宋体"/>
        <family val="0"/>
      </rPr>
      <t>永春县铅坑石灰岩矿</t>
    </r>
  </si>
  <si>
    <r>
      <rPr>
        <sz val="9"/>
        <rFont val="宋体"/>
        <family val="0"/>
      </rPr>
      <t>永春县陈坑头石灰岩矿区</t>
    </r>
  </si>
  <si>
    <r>
      <rPr>
        <sz val="9"/>
        <rFont val="宋体"/>
        <family val="0"/>
      </rPr>
      <t>永春县云溪石灰岩矿区</t>
    </r>
  </si>
  <si>
    <r>
      <rPr>
        <sz val="9"/>
        <rFont val="宋体"/>
        <family val="0"/>
      </rPr>
      <t>福建省安溪芦田招坑高岭土矿</t>
    </r>
  </si>
  <si>
    <r>
      <rPr>
        <sz val="9"/>
        <rFont val="宋体"/>
        <family val="0"/>
      </rPr>
      <t>德化县半岭高岭土矿区</t>
    </r>
  </si>
  <si>
    <r>
      <rPr>
        <sz val="9"/>
        <rFont val="宋体"/>
        <family val="0"/>
      </rPr>
      <t>南安市岭兜高岭土矿区</t>
    </r>
  </si>
  <si>
    <r>
      <rPr>
        <sz val="9"/>
        <rFont val="宋体"/>
        <family val="0"/>
      </rPr>
      <t>南安市笋坑埔高岭土矿区</t>
    </r>
  </si>
  <si>
    <r>
      <rPr>
        <sz val="9"/>
        <rFont val="宋体"/>
        <family val="0"/>
      </rPr>
      <t>永春县大丘头高岭土矿区</t>
    </r>
  </si>
  <si>
    <r>
      <rPr>
        <sz val="9"/>
        <rFont val="宋体"/>
        <family val="0"/>
      </rPr>
      <t>永春县福春高岭土矿区</t>
    </r>
  </si>
  <si>
    <r>
      <rPr>
        <sz val="9"/>
        <rFont val="宋体"/>
        <family val="0"/>
      </rPr>
      <t>永春县德</t>
    </r>
    <r>
      <rPr>
        <sz val="9"/>
        <rFont val="仿宋_GB2312"/>
        <family val="3"/>
      </rPr>
      <t>垵山高岭土矿区</t>
    </r>
  </si>
  <si>
    <r>
      <rPr>
        <sz val="9"/>
        <rFont val="宋体"/>
        <family val="0"/>
      </rPr>
      <t xml:space="preserve">永春介福扬美瓷土矿
</t>
    </r>
  </si>
  <si>
    <t>*115</t>
  </si>
  <si>
    <r>
      <rPr>
        <sz val="9"/>
        <rFont val="宋体"/>
        <family val="0"/>
      </rPr>
      <t>福建省安溪县南吉高岭土有限公司吉山高岭土矿</t>
    </r>
  </si>
  <si>
    <r>
      <rPr>
        <sz val="9"/>
        <rFont val="宋体"/>
        <family val="0"/>
      </rPr>
      <t>德化县大坪山陶瓷土矿</t>
    </r>
  </si>
  <si>
    <t>*119</t>
  </si>
  <si>
    <r>
      <rPr>
        <sz val="9"/>
        <rFont val="宋体"/>
        <family val="0"/>
      </rPr>
      <t>福建省德化县美龙矿业有限公司前厝坑瓷石矿</t>
    </r>
  </si>
  <si>
    <r>
      <rPr>
        <sz val="9"/>
        <rFont val="宋体"/>
        <family val="0"/>
      </rPr>
      <t>德化县东山陶瓷土矿</t>
    </r>
  </si>
  <si>
    <r>
      <rPr>
        <sz val="9"/>
        <rFont val="宋体"/>
        <family val="0"/>
      </rPr>
      <t>德化县格头山陶瓷土矿</t>
    </r>
  </si>
  <si>
    <r>
      <rPr>
        <sz val="9"/>
        <rFont val="宋体"/>
        <family val="0"/>
      </rPr>
      <t>德化县鑫德源矿业有限责任公司盖德山坪陶瓷土矿</t>
    </r>
  </si>
  <si>
    <r>
      <rPr>
        <sz val="9"/>
        <rFont val="宋体"/>
        <family val="0"/>
      </rPr>
      <t xml:space="preserve">福建省德化汤头矿产开发公司岭脚瓷石（土）矿
</t>
    </r>
  </si>
  <si>
    <r>
      <rPr>
        <sz val="9"/>
        <rFont val="宋体"/>
        <family val="0"/>
      </rPr>
      <t>南安市施坪瓷石矿区</t>
    </r>
  </si>
  <si>
    <r>
      <rPr>
        <sz val="9"/>
        <rFont val="宋体"/>
        <family val="0"/>
      </rPr>
      <t>南安市柳城上都村田螺坑、茶叶园边</t>
    </r>
  </si>
  <si>
    <r>
      <rPr>
        <sz val="9"/>
        <rFont val="宋体"/>
        <family val="0"/>
      </rPr>
      <t>南安市西埔陶瓷土矿区</t>
    </r>
  </si>
  <si>
    <r>
      <rPr>
        <sz val="9"/>
        <rFont val="宋体"/>
        <family val="0"/>
      </rPr>
      <t>泉州市泉港磊秀石材有限公司涂岭瓷石矿</t>
    </r>
  </si>
  <si>
    <r>
      <rPr>
        <sz val="9"/>
        <rFont val="宋体"/>
        <family val="0"/>
      </rPr>
      <t>泉州市泉港磊秀石材有限公司涂型陶瓷土矿</t>
    </r>
  </si>
  <si>
    <t>*135</t>
  </si>
  <si>
    <r>
      <rPr>
        <sz val="9"/>
        <rFont val="宋体"/>
        <family val="0"/>
      </rPr>
      <t>永春县虎亭尖瓷石矿区</t>
    </r>
  </si>
  <si>
    <r>
      <rPr>
        <sz val="9"/>
        <rFont val="宋体"/>
        <family val="0"/>
      </rPr>
      <t>万立方米</t>
    </r>
    <r>
      <rPr>
        <sz val="9"/>
        <rFont val="Times New Roman"/>
        <family val="1"/>
      </rPr>
      <t>/</t>
    </r>
    <r>
      <rPr>
        <sz val="9"/>
        <rFont val="宋体"/>
        <family val="0"/>
      </rPr>
      <t>年</t>
    </r>
  </si>
  <si>
    <r>
      <rPr>
        <sz val="9"/>
        <rFont val="宋体"/>
        <family val="0"/>
      </rPr>
      <t>永春县岐山瓷土矿区</t>
    </r>
  </si>
  <si>
    <r>
      <rPr>
        <sz val="9"/>
        <rFont val="宋体"/>
        <family val="0"/>
      </rPr>
      <t>永春县郎溪陶瓷土矿区</t>
    </r>
  </si>
  <si>
    <r>
      <rPr>
        <sz val="9"/>
        <rFont val="宋体"/>
        <family val="0"/>
      </rPr>
      <t>永春县石厝瓷石矿区</t>
    </r>
  </si>
  <si>
    <r>
      <rPr>
        <sz val="9"/>
        <rFont val="宋体"/>
        <family val="0"/>
      </rPr>
      <t xml:space="preserve">永春县玉斗镇玉美瓷土矿
</t>
    </r>
  </si>
  <si>
    <r>
      <rPr>
        <sz val="9"/>
        <rFont val="宋体"/>
        <family val="0"/>
      </rPr>
      <t xml:space="preserve">永春县蓬壶镇汤坑山高岭土矿
</t>
    </r>
  </si>
  <si>
    <r>
      <rPr>
        <sz val="9"/>
        <rFont val="宋体"/>
        <family val="0"/>
      </rPr>
      <t xml:space="preserve">永春县大南坑瓷土矿
</t>
    </r>
  </si>
  <si>
    <r>
      <rPr>
        <sz val="9"/>
        <rFont val="宋体"/>
        <family val="0"/>
      </rPr>
      <t xml:space="preserve">永春县玉斗白珩瓷土矿
</t>
    </r>
  </si>
  <si>
    <r>
      <rPr>
        <sz val="9"/>
        <rFont val="宋体"/>
        <family val="0"/>
      </rPr>
      <t xml:space="preserve">永春县介福乡瓷土矿朗溪矿区
</t>
    </r>
  </si>
  <si>
    <r>
      <rPr>
        <sz val="9"/>
        <rFont val="宋体"/>
        <family val="0"/>
      </rPr>
      <t>永春县桂鑫矿产开发有限公司青年场瓷土矿</t>
    </r>
  </si>
  <si>
    <r>
      <rPr>
        <sz val="9"/>
        <rFont val="宋体"/>
        <family val="0"/>
      </rPr>
      <t>南安市大湖山伊利石矿区</t>
    </r>
  </si>
  <si>
    <r>
      <rPr>
        <sz val="9"/>
        <rFont val="宋体"/>
        <family val="0"/>
      </rPr>
      <t>南安苦坑伊利石矿区</t>
    </r>
  </si>
  <si>
    <t>*147</t>
  </si>
  <si>
    <r>
      <rPr>
        <sz val="9"/>
        <rFont val="宋体"/>
        <family val="0"/>
      </rPr>
      <t>安溪县湖头粘土矿区</t>
    </r>
  </si>
  <si>
    <t>*148</t>
  </si>
  <si>
    <r>
      <rPr>
        <sz val="9"/>
        <rFont val="宋体"/>
        <family val="0"/>
      </rPr>
      <t>安溪县剑斗屏山辉绿岩矿区</t>
    </r>
  </si>
  <si>
    <t>*149</t>
  </si>
  <si>
    <r>
      <rPr>
        <sz val="9"/>
        <rFont val="宋体"/>
        <family val="0"/>
      </rPr>
      <t>南安市康美镇梅魁村大埔山矿区</t>
    </r>
  </si>
  <si>
    <r>
      <rPr>
        <sz val="9"/>
        <rFont val="宋体"/>
        <family val="0"/>
      </rPr>
      <t>南安市奇龙山辉绿岩矿区</t>
    </r>
  </si>
  <si>
    <r>
      <rPr>
        <sz val="9"/>
        <rFont val="宋体"/>
        <family val="0"/>
      </rPr>
      <t>南安市后堀闪长岩矿区</t>
    </r>
  </si>
  <si>
    <r>
      <rPr>
        <sz val="9"/>
        <rFont val="宋体"/>
        <family val="0"/>
      </rPr>
      <t>饰面用闪长岩</t>
    </r>
  </si>
  <si>
    <r>
      <rPr>
        <sz val="9"/>
        <rFont val="宋体"/>
        <family val="0"/>
      </rPr>
      <t>安溪县湖头竹山长石砂矿</t>
    </r>
  </si>
  <si>
    <r>
      <rPr>
        <sz val="9"/>
        <rFont val="宋体"/>
        <family val="0"/>
      </rPr>
      <t>建筑用花岗岩</t>
    </r>
  </si>
  <si>
    <r>
      <rPr>
        <sz val="9"/>
        <rFont val="宋体"/>
        <family val="0"/>
      </rPr>
      <t>安溪县湖头郭埔采石场</t>
    </r>
  </si>
  <si>
    <r>
      <rPr>
        <sz val="9"/>
        <rFont val="宋体"/>
        <family val="0"/>
      </rPr>
      <t>安溪县龙门仙东溪尾山石籽场</t>
    </r>
  </si>
  <si>
    <r>
      <rPr>
        <sz val="9"/>
        <rFont val="宋体"/>
        <family val="0"/>
      </rPr>
      <t>安溪县剑斗打石安采石场</t>
    </r>
  </si>
  <si>
    <r>
      <rPr>
        <sz val="9"/>
        <rFont val="宋体"/>
        <family val="0"/>
      </rPr>
      <t>安溪县剑斗兴鑫采石场后林仔建筑用花岗岩矿</t>
    </r>
  </si>
  <si>
    <r>
      <rPr>
        <sz val="9"/>
        <rFont val="宋体"/>
        <family val="0"/>
      </rPr>
      <t>安溪县长坑乡南斗乌石寨采石场</t>
    </r>
  </si>
  <si>
    <r>
      <rPr>
        <sz val="9"/>
        <rFont val="宋体"/>
        <family val="0"/>
      </rPr>
      <t>惠安县螺阳镇下埔古墓山锦坤石仔场</t>
    </r>
  </si>
  <si>
    <r>
      <rPr>
        <sz val="9"/>
        <rFont val="宋体"/>
        <family val="0"/>
      </rPr>
      <t>惠安县辋川镇更新虎石坑矿区</t>
    </r>
  </si>
  <si>
    <r>
      <rPr>
        <sz val="9"/>
        <rFont val="宋体"/>
        <family val="0"/>
      </rPr>
      <t>南安市丰州镇桃源山心南面采石场</t>
    </r>
  </si>
  <si>
    <r>
      <rPr>
        <sz val="9"/>
        <rFont val="宋体"/>
        <family val="0"/>
      </rPr>
      <t>南安市丰州镇桃源山心东采石场</t>
    </r>
  </si>
  <si>
    <r>
      <rPr>
        <sz val="9"/>
        <rFont val="宋体"/>
        <family val="0"/>
      </rPr>
      <t>南安市</t>
    </r>
  </si>
  <si>
    <r>
      <rPr>
        <sz val="9"/>
        <rFont val="宋体"/>
        <family val="0"/>
      </rPr>
      <t>泉州广华矿业有限公司丰州镇建筑用花岗岩矿</t>
    </r>
  </si>
  <si>
    <r>
      <rPr>
        <sz val="9"/>
        <rFont val="宋体"/>
        <family val="0"/>
      </rPr>
      <t>南安市丰州镇后田村（后田村龙虾山矿）</t>
    </r>
  </si>
  <si>
    <r>
      <rPr>
        <sz val="9"/>
        <rFont val="宋体"/>
        <family val="0"/>
      </rPr>
      <t>泉港联谊建材厂涂岭前欧大山花岗岩矿</t>
    </r>
  </si>
  <si>
    <r>
      <rPr>
        <sz val="9"/>
        <rFont val="宋体"/>
        <family val="0"/>
      </rPr>
      <t>泉港区磊秀石材有限公司涂岭瓷石矿</t>
    </r>
  </si>
  <si>
    <r>
      <rPr>
        <sz val="9"/>
        <rFont val="宋体"/>
        <family val="0"/>
      </rPr>
      <t>惠安建邦混凝土开发有限公司惠安县建筑用花岗岩</t>
    </r>
  </si>
  <si>
    <r>
      <rPr>
        <sz val="9"/>
        <rFont val="宋体"/>
        <family val="0"/>
      </rPr>
      <t>台商投资区</t>
    </r>
  </si>
  <si>
    <r>
      <rPr>
        <sz val="9"/>
        <rFont val="宋体"/>
        <family val="0"/>
      </rPr>
      <t>台商投资区沉坑内矿区</t>
    </r>
  </si>
  <si>
    <r>
      <rPr>
        <sz val="9"/>
        <rFont val="宋体"/>
        <family val="0"/>
      </rPr>
      <t>台商投资区西帽山矿区</t>
    </r>
  </si>
  <si>
    <r>
      <rPr>
        <sz val="9"/>
        <rFont val="宋体"/>
        <family val="0"/>
      </rPr>
      <t>台商投资区苍霞矿区</t>
    </r>
  </si>
  <si>
    <r>
      <rPr>
        <sz val="9"/>
        <rFont val="宋体"/>
        <family val="0"/>
      </rPr>
      <t>石狮市</t>
    </r>
  </si>
  <si>
    <r>
      <rPr>
        <sz val="9"/>
        <rFont val="宋体"/>
        <family val="0"/>
      </rPr>
      <t>福建省永春县嵩溪矿区建筑用花岗岩矿</t>
    </r>
  </si>
  <si>
    <r>
      <rPr>
        <sz val="9"/>
        <rFont val="宋体"/>
        <family val="0"/>
      </rPr>
      <t>永春县大卿矿区建筑用花岗岩矿</t>
    </r>
  </si>
  <si>
    <t>安溪县官桥——龙门花岗岩西矿区</t>
  </si>
  <si>
    <r>
      <rPr>
        <sz val="9"/>
        <rFont val="宋体"/>
        <family val="0"/>
      </rPr>
      <t>惠安县正豪石业东桥屿头山采石场</t>
    </r>
  </si>
  <si>
    <r>
      <rPr>
        <sz val="9"/>
        <rFont val="宋体"/>
        <family val="0"/>
      </rPr>
      <t>惠安县螺阳镇盘龙村金荣石料场</t>
    </r>
  </si>
  <si>
    <r>
      <rPr>
        <sz val="9"/>
        <rFont val="宋体"/>
        <family val="0"/>
      </rPr>
      <t>惠安县崇武镇前垵官人山玉兴石料场</t>
    </r>
  </si>
  <si>
    <t>*224</t>
  </si>
  <si>
    <t>*225</t>
  </si>
  <si>
    <r>
      <rPr>
        <sz val="9"/>
        <rFont val="宋体"/>
        <family val="0"/>
      </rPr>
      <t>南安市石料场砻山、麒麟山花岗岩矿区</t>
    </r>
  </si>
  <si>
    <r>
      <rPr>
        <sz val="9"/>
        <rFont val="宋体"/>
        <family val="0"/>
      </rPr>
      <t>南安市石井后壁山、风鼓山饰面用花岗岩</t>
    </r>
  </si>
  <si>
    <t>*230</t>
  </si>
  <si>
    <r>
      <rPr>
        <sz val="9"/>
        <rFont val="宋体"/>
        <family val="0"/>
      </rPr>
      <t>泉州市泉港区南邱石材有限公司邱厝村仙公山花岗岩矿</t>
    </r>
  </si>
  <si>
    <r>
      <rPr>
        <sz val="9"/>
        <rFont val="宋体"/>
        <family val="0"/>
      </rPr>
      <t>泉州市泉港区大平石业发展有限公司仑头花岗岩矿</t>
    </r>
  </si>
  <si>
    <r>
      <rPr>
        <sz val="9"/>
        <rFont val="宋体"/>
        <family val="0"/>
      </rPr>
      <t>南安仑苍石壁脚采石场</t>
    </r>
  </si>
  <si>
    <r>
      <rPr>
        <sz val="9"/>
        <rFont val="宋体"/>
        <family val="0"/>
      </rPr>
      <t>安溪县参内西菇庵建筑用凝灰岩</t>
    </r>
  </si>
  <si>
    <r>
      <rPr>
        <sz val="9"/>
        <rFont val="宋体"/>
        <family val="0"/>
      </rPr>
      <t>建筑用凝灰岩</t>
    </r>
  </si>
  <si>
    <r>
      <rPr>
        <sz val="9"/>
        <rFont val="宋体"/>
        <family val="0"/>
      </rPr>
      <t>泉州市洛江区大扑山矿区建筑用凝灰岩矿</t>
    </r>
  </si>
  <si>
    <r>
      <rPr>
        <sz val="9"/>
        <rFont val="宋体"/>
        <family val="0"/>
      </rPr>
      <t>泉州市三和兴建材发展有限公司</t>
    </r>
  </si>
  <si>
    <r>
      <rPr>
        <sz val="9"/>
        <rFont val="宋体"/>
        <family val="0"/>
      </rPr>
      <t>南安市关坑凝灰岩矿区</t>
    </r>
  </si>
  <si>
    <r>
      <rPr>
        <sz val="9"/>
        <rFont val="宋体"/>
        <family val="0"/>
      </rPr>
      <t>南安市仑苍东湖山建筑用凝灰岩</t>
    </r>
  </si>
  <si>
    <r>
      <rPr>
        <sz val="9"/>
        <rFont val="宋体"/>
        <family val="0"/>
      </rPr>
      <t>南安市诗山水针坝建筑用凝灰岩</t>
    </r>
  </si>
  <si>
    <r>
      <rPr>
        <sz val="9"/>
        <rFont val="宋体"/>
        <family val="0"/>
      </rPr>
      <t>南安市罗东呼水格建筑用凝灰岩</t>
    </r>
  </si>
  <si>
    <r>
      <rPr>
        <sz val="9"/>
        <rFont val="宋体"/>
        <family val="0"/>
      </rPr>
      <t>南安市洪濑关坑建筑用凝灰岩</t>
    </r>
  </si>
  <si>
    <r>
      <rPr>
        <sz val="9"/>
        <rFont val="宋体"/>
        <family val="0"/>
      </rPr>
      <t>南安市官桥土地公岭建筑用凝灰岩</t>
    </r>
  </si>
  <si>
    <r>
      <rPr>
        <sz val="9"/>
        <rFont val="宋体"/>
        <family val="0"/>
      </rPr>
      <t>永春县天马山建筑用凝灰岩</t>
    </r>
  </si>
  <si>
    <r>
      <rPr>
        <sz val="9"/>
        <rFont val="宋体"/>
        <family val="0"/>
      </rPr>
      <t>永春县印石山采石场</t>
    </r>
  </si>
  <si>
    <r>
      <rPr>
        <sz val="9"/>
        <rFont val="宋体"/>
        <family val="0"/>
      </rPr>
      <t>永春县下洋后洋头石料场</t>
    </r>
  </si>
  <si>
    <r>
      <rPr>
        <sz val="9"/>
        <rFont val="宋体"/>
        <family val="0"/>
      </rPr>
      <t>建筑用砂</t>
    </r>
  </si>
  <si>
    <r>
      <rPr>
        <sz val="9"/>
        <rFont val="宋体"/>
        <family val="0"/>
      </rPr>
      <t>福建安溪清水岩矿泉水有限公司清水岩矿泉水</t>
    </r>
  </si>
  <si>
    <r>
      <rPr>
        <sz val="9"/>
        <rFont val="宋体"/>
        <family val="0"/>
      </rPr>
      <t>矿泉水</t>
    </r>
  </si>
  <si>
    <r>
      <rPr>
        <sz val="9"/>
        <rFont val="宋体"/>
        <family val="0"/>
      </rPr>
      <t xml:space="preserve">福建省德化县戴云山矿泉水有限责任公司戴云山矿泉水
</t>
    </r>
  </si>
  <si>
    <r>
      <rPr>
        <sz val="9"/>
        <rFont val="宋体"/>
        <family val="0"/>
      </rPr>
      <t>惠安县紫皇矿泉水饮料有限公司</t>
    </r>
  </si>
  <si>
    <r>
      <rPr>
        <sz val="9"/>
        <rFont val="宋体"/>
        <family val="0"/>
      </rPr>
      <t>鲤城区</t>
    </r>
  </si>
  <si>
    <r>
      <rPr>
        <sz val="9"/>
        <rFont val="宋体"/>
        <family val="0"/>
      </rPr>
      <t>丰泽区</t>
    </r>
  </si>
  <si>
    <r>
      <rPr>
        <sz val="9"/>
        <rFont val="宋体"/>
        <family val="0"/>
      </rPr>
      <t>福建省永春盘龙矿泉水有限公司林前矿泉水</t>
    </r>
  </si>
  <si>
    <r>
      <rPr>
        <sz val="9"/>
        <rFont val="宋体"/>
        <family val="0"/>
      </rPr>
      <t>福建永春锦源矿泉水有限公司乌髻岩矿泉水</t>
    </r>
  </si>
  <si>
    <t>附表6  截至2015年泉州市主要矿产探矿权现状表</t>
  </si>
  <si>
    <t>序
号</t>
  </si>
  <si>
    <t>勘查许可证号</t>
  </si>
  <si>
    <t>探矿权人</t>
  </si>
  <si>
    <t>项目编号</t>
  </si>
  <si>
    <t>项目名称</t>
  </si>
  <si>
    <t>工作
程度</t>
  </si>
  <si>
    <t>勘查主矿种代码</t>
  </si>
  <si>
    <t>勘查主矿种名称</t>
  </si>
  <si>
    <r>
      <t>登记面积
（km</t>
    </r>
    <r>
      <rPr>
        <b/>
        <vertAlign val="superscript"/>
        <sz val="10"/>
        <rFont val="宋体"/>
        <family val="0"/>
      </rPr>
      <t>2</t>
    </r>
    <r>
      <rPr>
        <b/>
        <sz val="10"/>
        <rFont val="宋体"/>
        <family val="0"/>
      </rPr>
      <t>）</t>
    </r>
  </si>
  <si>
    <t>图幅编号</t>
  </si>
  <si>
    <t>登记拐点坐标</t>
  </si>
  <si>
    <t>探矿权有效起止
时间</t>
  </si>
  <si>
    <t>发证
机关</t>
  </si>
  <si>
    <t>发证
机关
编码</t>
  </si>
  <si>
    <t>备注</t>
  </si>
  <si>
    <t>T35120111102045291</t>
  </si>
  <si>
    <t>福建省安溪开盛矿业有限公司</t>
  </si>
  <si>
    <t>AX001</t>
  </si>
  <si>
    <t>福建省安溪县湖山矿区铁矿地质普查</t>
  </si>
  <si>
    <t>G50E019015</t>
  </si>
  <si>
    <t>117.4300,24.5730;117.4300,24.5645;
117.4215,24.5645;117.4215,24.5730;</t>
  </si>
  <si>
    <t>2014/12/9
2015/12/9</t>
  </si>
  <si>
    <t>福建省</t>
  </si>
  <si>
    <t>保留</t>
  </si>
  <si>
    <t>T35420080702010607</t>
  </si>
  <si>
    <t>福建荣新矿业有限公司</t>
  </si>
  <si>
    <t>AX002</t>
  </si>
  <si>
    <t>福建省安溪县乌土矿区铁矿普查</t>
  </si>
  <si>
    <t>G50E017015</t>
  </si>
  <si>
    <t>117.3700,25.1515;117.3800,25.1515;
117.3800,25.1545;117.4145,25.1545;
117.4145,25.1400;117.4345,25.1400;
117.4345,25.1330;117.3900,25.1330;
117.3900,25.1400;117.3700,25.1400;</t>
  </si>
  <si>
    <t>2016/01/26
2017/01/26</t>
  </si>
  <si>
    <t>调整</t>
  </si>
  <si>
    <t>T35420090402027407</t>
  </si>
  <si>
    <t>福建省安溪县接天山矿业有限公司</t>
  </si>
  <si>
    <t>AX003</t>
  </si>
  <si>
    <t>安溪县接天山矿区观音亭矿段铜多金属矿详查暨外围地质普查</t>
  </si>
  <si>
    <t>G50E018017
G50E017017</t>
  </si>
  <si>
    <t>118.0000,25.1030;118.1300,25.1030;
118.1300,25.0930;118.1150,25.0930;
118.1150,25.0915;118.0000,25.0915;</t>
  </si>
  <si>
    <t>2014/07/31
2015/07/31</t>
  </si>
  <si>
    <t>T35420090603030085</t>
  </si>
  <si>
    <t>福建省安溪德泰矿业有限公司</t>
  </si>
  <si>
    <t>AX004</t>
  </si>
  <si>
    <t>福建省安溪县湖上矿区石灰岩矿地质预查</t>
  </si>
  <si>
    <t>预查</t>
  </si>
  <si>
    <t>G50E017016</t>
  </si>
  <si>
    <t>117.5730,25.1600;117.5915,25.1600;
117.5915,25.1400;117.5930,25.1400;
117.5930,25.1100;117.5830,25.1100;
117.5830,25.1300;117.5845,25.1300;
117.5845,25.1330;117.5815,25.1330;
117.5815,25.1345;117.5830,25.1345;
117.5830,25.1500;117.5800,25.1500;
117.5800,25.1530;117.5730,25.1530;</t>
  </si>
  <si>
    <t>2014/08/18
2016/08/18</t>
  </si>
  <si>
    <t>T35120100701043318</t>
  </si>
  <si>
    <t>福建省地质勘查专项资金项目管理办公室</t>
  </si>
  <si>
    <t>AX005</t>
  </si>
  <si>
    <t>福建省安溪县新田北矿区煤矿地质预查</t>
  </si>
  <si>
    <t>煤矿</t>
  </si>
  <si>
    <t>G50E017016
G50E016016</t>
  </si>
  <si>
    <t>117.4530,25.2045;117.4815,25.2045;
117.4815,25.1915;117.4630,25.1915;
117.4630,25.1845;117.4530,25.1845;</t>
  </si>
  <si>
    <t>2014/07/14
2016/07/14</t>
  </si>
  <si>
    <t>T35420120301045826</t>
  </si>
  <si>
    <t xml:space="preserve">安溪清水岩温泉度假山庄开发有限公司
</t>
  </si>
  <si>
    <t>AX006</t>
  </si>
  <si>
    <t>福建省安溪县汤埔地热资源可行性勘查</t>
  </si>
  <si>
    <t>G50E018017</t>
  </si>
  <si>
    <t xml:space="preserve">118.0645,25.0945;118.0645,25.0915;
118.0700,25.0915;118.0700,25.0945;
</t>
  </si>
  <si>
    <t>2015/02/11
2016/02/11</t>
  </si>
  <si>
    <t>探转采</t>
  </si>
  <si>
    <t>T35420120301045825</t>
  </si>
  <si>
    <t>AX007</t>
  </si>
  <si>
    <t>福建省安溪县佛仔格地热资源可行性勘查</t>
  </si>
  <si>
    <t>118.1000,25.0945;118.1000,25.0900;
118.1045,25.0900;118.1045,25.0945;
118.1000,25.0945;</t>
  </si>
  <si>
    <t>T35120131202048920</t>
  </si>
  <si>
    <t>AX008</t>
  </si>
  <si>
    <t>福建省安溪县洋山矿区铁矿预查</t>
  </si>
  <si>
    <t>117.4815,25.1802;117.4817,25.1802;
117.4817,25.1800;117.4837,25.1800;
117.4837,25.1835;117.4903,25.1835;
117.4903,25.1800;117.5045,25.1800;
117.5045,25.1945;117.4815,25.1945;</t>
  </si>
  <si>
    <t>2013/12/25
2015/12/25</t>
  </si>
  <si>
    <t>T35120131202048925</t>
  </si>
  <si>
    <t>AX009</t>
  </si>
  <si>
    <t>福建省安溪县霞春矿区铁矿预查</t>
  </si>
  <si>
    <t>117.5045,25.2015;117.5045,25.1845;
117.5345,25.1845;117.5345,25.1945;
117.5430,25.1945;117.5430,25.2015;
0,;117.5200,25.1945;
117.5200,25.1930;117.5230,25.1930;
117.5230,25.1945;-1,;</t>
  </si>
  <si>
    <t>T35120131202048924</t>
  </si>
  <si>
    <t>AX010</t>
  </si>
  <si>
    <t>福建省漳平市后头山铁矿外围铁矿预查</t>
  </si>
  <si>
    <t>117.3645,25.1410;117.3645,25.1440;
117.3700,25.1440;117.3700,25.1400;
117.3900,25.1400;117.3900,25.1300;
117.3530,25.1300;117.3530,25.1410;</t>
  </si>
  <si>
    <t>2014/09/23
2016/01/23</t>
  </si>
  <si>
    <t>国土资源部中央地质勘察基金管理中心</t>
  </si>
  <si>
    <t>AX011</t>
  </si>
  <si>
    <t>福建省永春县-安溪县御屏矿区煤炭地质预查</t>
  </si>
  <si>
    <t>G50E016016</t>
  </si>
  <si>
    <t>117.5400,25.2345;117.5400,25.2230;
117.5430,25.2230;117.5430,25.2200;
117.5600,25.2200;117.5600,25.2400;
117.5515,25.2400;117.5515,25.2415;
117.5500,25.2415;117.5500,25.2400;
117.5430,25.2400;117.5430,25.2345;</t>
  </si>
  <si>
    <t>到期未办延续</t>
  </si>
  <si>
    <t>注销</t>
  </si>
  <si>
    <t>福建省闽东南地质队</t>
  </si>
  <si>
    <t>AX012</t>
  </si>
  <si>
    <t>安溪县双安铅锌矿普查项目</t>
  </si>
  <si>
    <t>32007
32008</t>
  </si>
  <si>
    <t>铅锌矿</t>
  </si>
  <si>
    <t>117.4145,25.1640;117.4145,25.1400;
117.4430,25.1400;117.4430,25.1640;
117.4400,25.1640;117.4400,25.1445;
117.4300,25.1445;117.4300,25.1640</t>
  </si>
  <si>
    <t>2006/03/20
2008/03/20</t>
  </si>
  <si>
    <t>政策因素暂缓延续</t>
  </si>
  <si>
    <t>暂时保留调整范围</t>
  </si>
  <si>
    <t>福建省地质调查研究院</t>
  </si>
  <si>
    <t>AX013</t>
  </si>
  <si>
    <t>福建省安溪县阳地铅锌矿普查</t>
  </si>
  <si>
    <t>G50E018016</t>
  </si>
  <si>
    <t>117.5330,25.0530;117.5330,25.0200;
117.5630,25.0200;117.5630,25.0530;</t>
  </si>
  <si>
    <t>2006/08/17
2008/07/15</t>
  </si>
  <si>
    <t>暂时保留</t>
  </si>
  <si>
    <t>张建彬</t>
  </si>
  <si>
    <t>AX014</t>
  </si>
  <si>
    <t>安溪县南坑铅锌矿普查</t>
  </si>
  <si>
    <t>G50E016015</t>
  </si>
  <si>
    <t>117.4000,25.2430;117.4000,25.2230;
117.4200,25.2230;117.4200,25.2430;</t>
  </si>
  <si>
    <t>2007/07/10
2009/07/11</t>
  </si>
  <si>
    <t>福建省闽东南地质矿业有限公司</t>
  </si>
  <si>
    <t>AX015</t>
  </si>
  <si>
    <t>福建省安溪县铅山铅锌矿详查</t>
  </si>
  <si>
    <t>117.4045,25.1900;117.4045,25.1715;
117.4200,25.1715;117.4200,25.1900;</t>
  </si>
  <si>
    <t>2007/04/25
2008/07/11</t>
  </si>
  <si>
    <t>T35420090703031402</t>
  </si>
  <si>
    <t>福建省安溪潘田铁矿有限公司</t>
  </si>
  <si>
    <t>AX016</t>
  </si>
  <si>
    <t>安溪县潘田矿区水泥用大理岩矿详查</t>
  </si>
  <si>
    <t>大理岩矿</t>
  </si>
  <si>
    <t>117.4715,25.1900;117.4815,25.1900;
117.4815,25.1802;117.4809,25.1809;
117.4811,25.1812;117.4811,25.1813;
117.4810,25.1815;117.4805,25.1818;
117.4803,25.1820;117.4760,25.1818;
117.4754,25.1821;117.4753,25.1821;
117.4752,25.1821;117.4750,25.1822;
117.4746,25.1826;117.4747,25.1829;
117.4746,25.1832;117.4744,25.1834;
117.4744,25.1837;117.4743,25.1839;
117.4741,25.1839;117.4740,25.1841;
117.4737,25.1843;117.4732,25.1850;
117.4731,25.1850;117.4726,25.1845;
117.4729,25.1842;117.4727,25.1841;
117.4729,25.1836;117.4737,25.1834;
117.4738,25.1832;117.4737,25.1828;
117.4741,25.1826;117.4740,25.1823;
117.4742,25.1822;117.4743,25.1821;
117.4745,25.1820;117.4745,25.1818;
117.4747,25.1815;117.4750,25.1816;
117.4753,25.1809;117.4757,25.1808;
117.4801,25.1809;117.4809,25.1800;
117.4745,25.1800;117.4745,25.1815;
117.4730,25.1815;117.4730,25.1830;
117.4715,25.1830;117.4715,25.1900;</t>
  </si>
  <si>
    <t>T35120120202045704</t>
  </si>
  <si>
    <t>福建省双旗山矿业有限责任公司</t>
  </si>
  <si>
    <t>DH001</t>
  </si>
  <si>
    <t>福建省德化县邱村矿区石头坂矿段金矿详查及外围普查项目</t>
  </si>
  <si>
    <t>G50E014018
G50E013018</t>
  </si>
  <si>
    <t>118.1600,25.5200;118.1615,25.5200;
118.1615,25.5215;118.1700,25.5215;
118.1700,25.5030;118.1730,25.5030;
118.1730,25.4915;118.1500,25.4915;
118.1500,25.5000;118.1515,25.5000;
118.1515,25.5015;118.1530,25.5015;
118.1530,25.5030;118.1545,25.5030;
118.1545,25.5045;118.1600,25.5045;
0.0000,.0000;
118.1609,25.5035;118.1647,25.5035;
118.1647,25.5018;118.1609,25.5018;
-1.0000,.0000;</t>
  </si>
  <si>
    <t>2014/04/29
2016/04/29</t>
  </si>
  <si>
    <t>T35120080702010062</t>
  </si>
  <si>
    <t>DH002</t>
  </si>
  <si>
    <t>福建省德化县仙洋矿区铜多金属矿普查</t>
  </si>
  <si>
    <t>G50E013017</t>
  </si>
  <si>
    <t>118.1115,25.5230;118.1115,25.5400;
118.1133,25.5400;118.1133,25.5355;
118.1142,25.5355;118.1203,25.5335;
118.1220,25.5335;118.1220,25.5330;
118.1245,25.5330;118.1245,25.5200;
118.1215,25.5200;118.1215,25.5215;
118.1200,25.5215;118.1200,25.5230;
118.1145,25.5230;</t>
  </si>
  <si>
    <t>2015/08/24
2016/08/24</t>
  </si>
  <si>
    <t>T35120080302004468</t>
  </si>
  <si>
    <t>德化县洪鑫金矿有限责任公司</t>
  </si>
  <si>
    <t>DH003</t>
  </si>
  <si>
    <t>福建省德化县涌溪矿区大冬坑矿段金矿详查项目</t>
  </si>
  <si>
    <t>G50E014018</t>
  </si>
  <si>
    <t>118.1830,25.4900;118.1930,25.4900;
118.1930,25.4845;118.1915,25.4845;
118.1915,25.4815;118.1830,25.4815;
118.1830,25.4822;118.1903,25.4822;
118.1903,25.4835;118.1830,25.4835;</t>
  </si>
  <si>
    <t>2013/12/4
2015/12/4</t>
  </si>
  <si>
    <t>T35120090202024697</t>
  </si>
  <si>
    <t>德化县博阳矿业有限公司</t>
  </si>
  <si>
    <t>DH004</t>
  </si>
  <si>
    <t>福建省德化县下尖矿区铜多金属矿详查及外围普查项目</t>
  </si>
  <si>
    <t>G50E013018</t>
  </si>
  <si>
    <t>118.2315,25.5315;118.2345,25.5315;
118.2345,25.5145;118.2400,25.5145;
118.2400,25.5130;118.2415,25.5130;
118.2415,25.5230;118.2430,25.5230;
118.2430,25.5145;118.2445,25.5145;
118.2445,25.5130;118.2455,25.5130;
118.2415,25.5057;118.2415,25.5115;
118.2130,25.5115;118.2130,25.5045;
118.2045,25.5045;118.2045,25.5145;
118.2115,25.5145;118.2115,25.5130;
118.2315,25.5130;118.2315,25.5230;
118.2330,25.5230;118.2330,25.5300;
118.2315,25.5300;</t>
  </si>
  <si>
    <t>2015/05/31
2016/05/31</t>
  </si>
  <si>
    <t>T35120090202024677</t>
  </si>
  <si>
    <t>德化县国有资产投资经营公司</t>
  </si>
  <si>
    <t>DH005</t>
  </si>
  <si>
    <t>德化县吉山金矿普查项目</t>
  </si>
  <si>
    <t>G50E014017</t>
  </si>
  <si>
    <t>118.0900,25.4945;118.1000,25.4945;
118.1000,25.4915;118.0945,25.4915;
118.0945,25.4830;118.0900,25.4830;</t>
  </si>
  <si>
    <t>2014/05/29
2015/05/29</t>
  </si>
  <si>
    <t>T35120081202019446</t>
  </si>
  <si>
    <t>中国冶金地质总局第二地质勘察院</t>
  </si>
  <si>
    <t>DH006</t>
  </si>
  <si>
    <t>福建省德化县涌溪矿区南方子尖矿段银金矿详查</t>
  </si>
  <si>
    <t>118.1615,25.4900;118.1815,25.4900;
118.1815,25.4845;118.1615,25.4845;
118.1615,25.4900;</t>
  </si>
  <si>
    <t>2015/05/07
2016/05/07</t>
  </si>
  <si>
    <t>T35120101202043151</t>
  </si>
  <si>
    <t>DH007</t>
  </si>
  <si>
    <t>福建省德化县大蛇矿区大蛇矿段金矿详查及外围普查项目</t>
  </si>
  <si>
    <t>118.1715,25.5258;118.1900,25.5258;
118.1900,25.5245;118.1845,25.5245;
118.1845,25.5230;118.1815,25.5230;
118.1815,25.5245;118.1730,25.5245;
118.1730,25.5230;118.1745,25.5230;
118.1745,25.5215;118.1730,25.5215;
118.1730,25.5200;118.1915,25.5200;
118.1915,25.5133;118.1830,25.5133;
118.1830,25.5150;118.1757,25.5150;
118.1757,25.5115;118.1825,25.5115;
118.1825,25.5100;118.1700,25.5100;
118.1700,25.5200;118.1715,25.5200;</t>
  </si>
  <si>
    <t>2015/7/13
2017/7/13</t>
  </si>
  <si>
    <t>T35120080202001497</t>
  </si>
  <si>
    <t>福建省德化县青云矿业有限责任公司</t>
  </si>
  <si>
    <t>DH008</t>
  </si>
  <si>
    <t>福建省德化县杨梅青云山矿区铜金矿详查项目</t>
  </si>
  <si>
    <t>118.1715,25.5430;118.1915,25.5430;
118.1915,25.5400;118.1830,25.5400;
118.1830,25.5345;118.1800,25.5345;
118.1800,25.5330;118.1745,25.5330;
118.1745,25.5400;118.1715,25.5400;</t>
  </si>
  <si>
    <t xml:space="preserve">
2015/4/27
2015/10/27</t>
  </si>
  <si>
    <t>T35120090102023191</t>
  </si>
  <si>
    <t>福建省德化县金灿多金属选矿有限公司</t>
  </si>
  <si>
    <t>DH009</t>
  </si>
  <si>
    <t>福建省德化县大湖金多金属矿地质普查项目</t>
  </si>
  <si>
    <t>118.1530,25.4900;118.1600,25.4900;
118.1600,25.4830;118.1615,25.4830;
118.1615,25.4815;118.1745,25.4815;
118.1745,25.4730;118.1715,25.4730;
118.1715,25.4745;118.1730,25.4745;
118.1730,25.4800;118.1645,25.4800;
118.1645,25.4745;118.1630,25.4745;
118.1630,25.4730;118.1615,25.4730;
118.1615,25.4800;118.1530,25.4800;
118.1530,25.4745;118.1515,25.4745;
118.1515,25.4815;118.1530,25.4815;</t>
  </si>
  <si>
    <t xml:space="preserve">
2014/12/30
2016/12/30</t>
  </si>
  <si>
    <t>T35120080902014919</t>
  </si>
  <si>
    <t>福建省德化县东钰金矿有限公司</t>
  </si>
  <si>
    <t>DH010</t>
  </si>
  <si>
    <t xml:space="preserve">
福建省德化县十字格矿区金矿普查
</t>
  </si>
  <si>
    <t>118.1715,25.5100;118.1945,25.5100;
118.1945,25.5045;118.2100,25.5045;
118.2100,25.5015;118.2045,25.5015;
118.2045,25.4945;118.1900,25.4945;
118.1900,25.4951;118.1917,25.4951;
118.1938,25.5005;118.1918,25.5025;
118.1926,25.5030;118.1926,25.5059;
118.1850,25.5059;118.1850,25.5030;
118.1715,25.5030;</t>
  </si>
  <si>
    <t>2015/5/13
2016/9/12</t>
  </si>
  <si>
    <t>T35120080402005864</t>
  </si>
  <si>
    <t>福建德化县阳兴矿业有限公司</t>
  </si>
  <si>
    <t>DH011</t>
  </si>
  <si>
    <t>福建省德化县东洋金矿详查项目</t>
  </si>
  <si>
    <t>118.1743,25.5030;118.1858,25.5030;
118.1858,25.4900;118.1828,25.4900;
118.1828,25.4915;118.1758,25.4915;
118.1758,25.4945;118.1743,25.4945;</t>
  </si>
  <si>
    <t>2015/11/13
2017/11/13</t>
  </si>
  <si>
    <t>T35120080402005867</t>
  </si>
  <si>
    <t>DH012</t>
  </si>
  <si>
    <t>福建省德化县曾坂矿区铜多金属矿地质普查项目</t>
  </si>
  <si>
    <t>118.1045,25.4900;118.1045,25.4815;
118.1130,25.4815;118.1130,25.4830;
118.1215,25.4830;118.1215,25.4845;
118.1230,25.4845;118.1230,25.4900;</t>
  </si>
  <si>
    <t>2014/8/18
2015/8/18</t>
  </si>
  <si>
    <t>T35120101202043296</t>
  </si>
  <si>
    <t>福建省闽西地质大队</t>
  </si>
  <si>
    <t>DH013</t>
  </si>
  <si>
    <t>福建省德化县汤头-溪柄矿区金多金属矿普查项目</t>
  </si>
  <si>
    <t>G50E013017G50E014017</t>
  </si>
  <si>
    <t>118.0730,25.5000;118.0800,25.5000;
118.0800,25.4945;118.0900,25.4945;
118.0900,25.4830;118.1000,25.4830;
118.1000,25.5000;118.0900,25.5000;
118.0900,25.5115;118.0915,25.5115;
118.0915,25.5215;118.0900,25.5215;
118.0900,25.5430;118.1000,25.5430;
118.1000,25.5400;118.1015,25.5400;
118.1015,25.5315;118.1115,25.5315;
118.1115,25.5200;118.1245,25.5200;
118.1245,25.5345;118.1300,25.5345;
118.1300,25.5330;118.1330,25.5330;
118.1330,25.5315;118.1400,25.5315;
118.1400,25.4930;118.1245,25.4930;
118.1245,25.5100;118.1030,25.5100;
118.1030,25.4800;118.1000,25.4800;
118.1000,25.4745;118.0915,25.4745;
118.0915,25.4715;118.0800,25.4715;
118.0800,25.4700;118.0745,25.4700;
118.0745,25.4645;118.0715,25.4645;
118.0715,25.4845;118.0730,25.4845;</t>
  </si>
  <si>
    <t>2012/12/13
2013/12/13</t>
  </si>
  <si>
    <t>T35120080702010604</t>
  </si>
  <si>
    <t>福建省天利和矿业有限公司</t>
  </si>
  <si>
    <t>DH014</t>
  </si>
  <si>
    <t>福建省德化县茶坑矿区铜铁多金属矿详查项目</t>
  </si>
  <si>
    <t>G50E015017
G50E014017</t>
  </si>
  <si>
    <t>118.0000,25.3930;118.0015,25.3930;
118.0015,25.4000;118.0030,25.4000;
118.0030,25.4015;118.0145,25.4015;
118.0145,25.3945;118.0130,25.3945;
118.0130,25.3900;118.0000,25.3900;
118.0000,25.3930;</t>
  </si>
  <si>
    <t>2015/5/24
2017/5/24</t>
  </si>
  <si>
    <t>T35120080902014925</t>
  </si>
  <si>
    <t>福州铜坑矿业有限公司</t>
  </si>
  <si>
    <t>DH015</t>
  </si>
  <si>
    <t>福建省德化县后溪坑矿区铁多金属矿详查项目</t>
  </si>
  <si>
    <t>G50E015017</t>
  </si>
  <si>
    <t>118.0715,25.3515;118.0815,25.3515;
118.0815,25.3500;118.0715,25.3500;</t>
  </si>
  <si>
    <t>2014/12/30
2015/12/30</t>
  </si>
  <si>
    <t>T35120080502007220</t>
  </si>
  <si>
    <t>德化县丘埕矿业有限公司</t>
  </si>
  <si>
    <t>DH016</t>
  </si>
  <si>
    <t>福建省德化县丘埕矿区铁多金属矿青岗矿段详查暨外围普查项目</t>
  </si>
  <si>
    <t>118.0500,25.4915;118.0545,25.4915;
118.0545,25.4815;118.0630,25.4815;
118.0630,25.4800;118.0615,25.4800;
118.0615,25.4745;118.0600,25.4745;
118.0600,25.4700;118.0630,25.4700;
118.0630,25.4645;118.0545,25.4645;
118.0545,25.4715;118.0515,25.4715;
118.0515,25.4730;118.0430,25.4730;
118.0430,25.4815;118.0500,25.4815;
118.0500,25.4830;118.0530,25.4830;
118.0530,25.4900;118.0500,25.4900;</t>
  </si>
  <si>
    <t>2015/6/30
2017/6/30</t>
  </si>
  <si>
    <t>T35120100902041919</t>
  </si>
  <si>
    <t>福建省地质勘察专项资金项目管理办公室</t>
  </si>
  <si>
    <t>DH017</t>
  </si>
  <si>
    <t>福建省德化县岭头格矿区钼矿预查项目</t>
  </si>
  <si>
    <t>118.0145,25.4230;118.0145,25.4500;
118.0345,25.4500;118.0345,25.4230;</t>
  </si>
  <si>
    <t>2014/11/10
2016/11/10</t>
  </si>
  <si>
    <t>T35420090703032214</t>
  </si>
  <si>
    <t>福建省德化鑫辉矿业有限公司</t>
  </si>
  <si>
    <t>DH018</t>
  </si>
  <si>
    <t>福建省德化县石狮仔矿区陶瓷土（瓷石）矿地质普查</t>
  </si>
  <si>
    <t>118.0615,25.3745;118.0745,25.3745;
118.0745,25.3700;118.0645,25.3700;
118.0645,25.3730;118.0615,25.3730;</t>
  </si>
  <si>
    <t>2015/10/22
2017/10/22</t>
  </si>
  <si>
    <t>T35320151103051877</t>
  </si>
  <si>
    <t>德化兴峰矿业有限公司</t>
  </si>
  <si>
    <t>DH019</t>
  </si>
  <si>
    <t>福建省德化县久住矿区叶蜡石矿地质普查项目</t>
  </si>
  <si>
    <t>118.2045,25.4645;118.2145,25.4645;
118.2145,25.4600;118.2045,25.4600;</t>
  </si>
  <si>
    <t>2015/11/12
2017/11/12</t>
  </si>
  <si>
    <t>T35120100701043309</t>
  </si>
  <si>
    <t>DH020</t>
  </si>
  <si>
    <t>福建省德化县上漈矿区煤矿地质预查项目</t>
  </si>
  <si>
    <t>118.0100,25.3900;118.0400,25.3900;
118.0400,25.3700;118.0300,25.3700;
118.0300,25.3800;118.0245,25.3800;
118.0245,25.3815;118.0100,25.3815;</t>
  </si>
  <si>
    <t>2014/8/18
2016/8/18</t>
  </si>
  <si>
    <t>T35120090301026021</t>
  </si>
  <si>
    <t>YC001</t>
  </si>
  <si>
    <t>福建省永春县含春北矿区煤矿地质普查</t>
  </si>
  <si>
    <t>G50E016016G50E015016</t>
  </si>
  <si>
    <t>117.5830,25.3100;117.5900,25.3100;
117.5900,25.3000;117.5830,25.3000;
117.5830,25.2930;117.5730,25.2930;
117.5730,25.2845;117.5700,25.2845;
117.5700,25.2830;117.5600,25.2830;
117.5600,25.2915;117.5615,25.2915;
117.5615,25.2845;117.5645,25.2845;
117.5645,25.2900;117.5700,25.2900;
117.5700,25.2915;117.5715,25.2915;
117.5715,25.2930;117.5700,25.2930;
117.5700,25.2945;117.5730,25.2945;
117.5730,25.3015;117.5815,25.3015;
117.5815,25.3030;117.5830,25.3030;</t>
  </si>
  <si>
    <t>2015/04/02
2017/04/02</t>
  </si>
  <si>
    <t>T35120120401046088</t>
  </si>
  <si>
    <t>YC002</t>
  </si>
  <si>
    <t>福建省永春县草坑矿区煤矿预查</t>
  </si>
  <si>
    <t>117.5415,25.2930;117.5415,25.3130;
117.5830,25.3130;117.5830,25.3030;
117.5815,25.3030;117.5815,25.3015;
117.5730,25.3015;117.5730,25.2945;
117.5700,25.2945;117.5700,25.2930;
117.5645,25.2930;117.5645,25.2915;
117.5430,25.2915;117.5430,25.2930;</t>
  </si>
  <si>
    <t>2014/05/06
2016/05/06</t>
  </si>
  <si>
    <t>T35120090301026031</t>
  </si>
  <si>
    <t>YC003</t>
  </si>
  <si>
    <t>福建省永春县上姚西矿区煤矿地质普查</t>
  </si>
  <si>
    <t xml:space="preserve"> G50E015016</t>
  </si>
  <si>
    <t>117.5900,25.3345;118.0015,25.3345;
118.0015,25.3245;117.5945,25.3245;
117.5945,25.3230;117.5930,25.3230;
117.5930,25.3145;117.5915,25.3145;
117.5915,25.3115;117.5830,25.3115;
117.5830,25.3230;117.5900,25.3230;</t>
  </si>
  <si>
    <t>2015/05/13
2017/05/13</t>
  </si>
  <si>
    <t>T35420080802013488</t>
  </si>
  <si>
    <t>长乐盛辉投资有限公司</t>
  </si>
  <si>
    <t>YC004</t>
  </si>
  <si>
    <t>福建省永春县梦尖山矿区铁多金属矿地质普查</t>
  </si>
  <si>
    <t>G50E016017</t>
  </si>
  <si>
    <t>118.0415,25.2345;118.0500,25.2345;
118.0500,25.2400;118.0530,25.2400;
118.0530,25.2300;118.0415,25.2300;</t>
  </si>
  <si>
    <t>2016/01/05
2018/01/05</t>
  </si>
  <si>
    <t>T35420080802012201</t>
  </si>
  <si>
    <t>泉州市永春县鲁丰矿业有限公司</t>
  </si>
  <si>
    <t>YC005</t>
  </si>
  <si>
    <t>福建省永春县路坑矿区铁多金属矿普查</t>
  </si>
  <si>
    <t>117.4100,25.2700;117.4130,25.2700;
117.4130,25.2730;117.4230,25.2730;
117.4230,25.2745;117.4330,25.2745;
117.4330,25.2700;117.4315,25.2700;
117.4315,25.2630;117.4200,25.2630;
117.4200,25.2615;117.4145,25.2615;
117.4145,25.2600;117.4115,25.2600;
117.4115,25.2615;117.4100,25.2615;</t>
  </si>
  <si>
    <t>2014/02/18
2016/02/18</t>
  </si>
  <si>
    <t>T35420091003034706</t>
  </si>
  <si>
    <t>福建省泉州美岭水泥有限公司</t>
  </si>
  <si>
    <t>YC006</t>
  </si>
  <si>
    <t>福建省永春县纸坑矿区水泥用石灰岩矿勘探</t>
  </si>
  <si>
    <t>117.5715,25.2930;117.5715,25.2915;
117.5700,25.2915;117.5700,25.2900;
117.5645,25.2900;117.5645,25.2845;
117.5615,25.2845;117.5615,25.2915;
117.5645,25.2915;117.5645,25.2930;</t>
  </si>
  <si>
    <t>2015/10/27
2017/10/27</t>
  </si>
  <si>
    <t>探矿权转采矿权</t>
  </si>
  <si>
    <t>T35420120803046458</t>
  </si>
  <si>
    <t>福建省永春鑫益投资有限公司</t>
  </si>
  <si>
    <t>YC007</t>
  </si>
  <si>
    <t>福建省永春县湖丘头矿区水泥用石灰岩矿地质详查</t>
  </si>
  <si>
    <t>118.0645,25.3000;118.0645,25.2945;
118.0700,25.2945;118.0700,25.2915;
118.0630,25.2915;118.0630,25.3000;</t>
  </si>
  <si>
    <t>2015/12/10
2016/12/10</t>
  </si>
  <si>
    <t>T35120100701043316</t>
  </si>
  <si>
    <t>YC008</t>
  </si>
  <si>
    <t>福建省永春县新村西矿区煤矿地质预查</t>
  </si>
  <si>
    <t>117.5615,25.2815;117.5615,25.2830;
117.5600,25.2830;117.5600,25.2915;
117.5415,25.2915;117.5415,25.2615;
117.5515,25.2615;117.5515,25.2815;</t>
  </si>
  <si>
    <t>T35320160803052993</t>
  </si>
  <si>
    <t>福建南安市巨和石材有限公司</t>
  </si>
  <si>
    <t>YC009</t>
  </si>
  <si>
    <t>福建省永春县岐山矿区陶瓷土矿普查</t>
  </si>
  <si>
    <t>1,118.0445,25.3145   2,118.0500,25.3145
3,118.0500,25.3200   4,118.0545,25.3200
5,118.0545,25.3130   6,118.0530,25.3130
7,118.0530,25.3115   8,118.0445,25.3115</t>
  </si>
  <si>
    <t>20160803--
20180803</t>
  </si>
  <si>
    <t>福建省国土资源厅</t>
  </si>
  <si>
    <t>T35520160703052964</t>
  </si>
  <si>
    <t>YC010</t>
  </si>
  <si>
    <t>福建省永春县铅坑水泥用石灰岩矿生产勘探（扩深）</t>
  </si>
  <si>
    <t>生产勘探</t>
  </si>
  <si>
    <t>1,117.5859,25.2842  2,117.5906,25.2837
3,117.5850,25.2827  4,117.5841,25.2834
5,117.5846,25.2841</t>
  </si>
  <si>
    <t>20160721--
20170721</t>
  </si>
  <si>
    <t>附表7  截至2015年泉州市主要矿产采矿权现状表</t>
  </si>
  <si>
    <t>采矿许可证号</t>
  </si>
  <si>
    <t>采矿权人</t>
  </si>
  <si>
    <t>矿山名称</t>
  </si>
  <si>
    <t>经济
类型</t>
  </si>
  <si>
    <t>开采
主矿种</t>
  </si>
  <si>
    <t>其他
开采
矿种</t>
  </si>
  <si>
    <t>开采
方式</t>
  </si>
  <si>
    <t>选矿
方法</t>
  </si>
  <si>
    <t>资源
储量
单位</t>
  </si>
  <si>
    <t>登记
资源
储量</t>
  </si>
  <si>
    <t>生产
规模</t>
  </si>
  <si>
    <t>登记面积
（km2）</t>
  </si>
  <si>
    <t>采矿权
有效起止
时间</t>
  </si>
  <si>
    <t>采矿权
首立时间</t>
  </si>
  <si>
    <t>AX01</t>
  </si>
  <si>
    <t>C3505242010017120053899</t>
  </si>
  <si>
    <t>私营独资企业</t>
  </si>
  <si>
    <t>露天开采</t>
  </si>
  <si>
    <t>2791646.60,39589171.28;2791765.60,39589277.28;
2791652.60,39589404.28;2791533.60,39589297.28;
885,725,,1;</t>
  </si>
  <si>
    <t>2013/08/19
2022/08/19</t>
  </si>
  <si>
    <t>安溪县</t>
  </si>
  <si>
    <t>AX02</t>
  </si>
  <si>
    <t>C3505242009047120011034</t>
  </si>
  <si>
    <t>个体经营</t>
  </si>
  <si>
    <t>2790872.00,39606984.06;2790895.17,39607071.83;
2790762.74,39607150.75;2790721.14,39607002.00;
176,110,,1;</t>
  </si>
  <si>
    <t>2012/06/26
2017/06/26</t>
  </si>
  <si>
    <t>到期关闭</t>
  </si>
  <si>
    <t>AX03</t>
  </si>
  <si>
    <t>C3505242012027120122582</t>
  </si>
  <si>
    <t>安溪县尚卿新楼大林尾采石场</t>
  </si>
  <si>
    <t>2778386.23,39594226.85;2778332.72,39594322.95;
2778236.61,39594269.44;2778290.13,39594173.33;
400,300,,1;</t>
  </si>
  <si>
    <t>2012/02/07
2017/02/07</t>
  </si>
  <si>
    <t>AX04</t>
  </si>
  <si>
    <t>C3505242009047120011033</t>
  </si>
  <si>
    <t>2795460.74,39608874.84;2795558.58,39608944.32;
2795510.91,39609033.02;2795402.88,39608956.31;
365,270,,1;</t>
  </si>
  <si>
    <t>AX05</t>
  </si>
  <si>
    <t>C3505242009067130021095</t>
  </si>
  <si>
    <t>私营独资
企业</t>
  </si>
  <si>
    <t>2801484.72,39592884.28;2801457.92,39592952.28;
2801279.72,39592952.28;2801363.72,39592824.28;
405,320,,1;</t>
  </si>
  <si>
    <t>2012/06/28
2016/06/28</t>
  </si>
  <si>
    <t>AX06</t>
  </si>
  <si>
    <t>C3505242010027130056157</t>
  </si>
  <si>
    <t>安溪县剑斗兴鑫采石场</t>
  </si>
  <si>
    <t>2800906.72,39592702.25;2800966.72,39592852.25;
2800841.72,39592912.25;2800766.72,39592752.25;
568,435,,1;</t>
  </si>
  <si>
    <t>2013/12/26
2016/06/28</t>
  </si>
  <si>
    <t>AX07</t>
  </si>
  <si>
    <t>C3505242009057120016723</t>
  </si>
  <si>
    <t>福建省安溪桃舟树根硅灰石矿</t>
  </si>
  <si>
    <t>手选拣选法</t>
  </si>
  <si>
    <t>千吨</t>
  </si>
  <si>
    <t>2810846.74,39569652.01;2810846.74,39569912.01;
2810146.74,39570192.01;2810106.74;39569472.01;
660,550,,1;</t>
  </si>
  <si>
    <t>2012/08/06
2017/08/06</t>
  </si>
  <si>
    <t>AX08</t>
  </si>
  <si>
    <t>C3505242010017120052142</t>
  </si>
  <si>
    <t>福建省安溪芦田陶瓷原料选矿厂</t>
  </si>
  <si>
    <t>福建省安溪芦田陶瓷原料选矿厂招坑高岭土矿</t>
  </si>
  <si>
    <t>浮选</t>
  </si>
  <si>
    <t>2767325.00,39578593.00;2767325.00,39578798.00;
2766903.00,39578992.00;2766757.00,39578963.00;
2766783.00,39578835.00;2766900.00,39578864.00;
2767045.00,39578486.00;,1005,880,,1;</t>
  </si>
  <si>
    <t>2012/08/13
2019/02/13</t>
  </si>
  <si>
    <t>AX09</t>
  </si>
  <si>
    <t>C3505242009047130011659</t>
  </si>
  <si>
    <t>安溪县剑斗屏山辉绿岩矿</t>
  </si>
  <si>
    <t>建筑用
辉绿岩</t>
  </si>
  <si>
    <t>2809416.82,39597481.31;2809466.82,39597572.31;
2809236.82,39597682.31;2809106.82,39597832.31;
2808983.82,39597926.31;2808936.82,39597842.31;
2809166.82,39597672.31;2809316.82,39597502.31;
760,690,,1;</t>
  </si>
  <si>
    <t>2012/08/24
2017/02/24</t>
  </si>
  <si>
    <t>AX10</t>
  </si>
  <si>
    <t>C3505242009056120016681</t>
  </si>
  <si>
    <t>福建省安溪县南华非金属矿业有限公司</t>
  </si>
  <si>
    <t>福建省安溪县南华非金属矿业有限公司华地萤石矿</t>
  </si>
  <si>
    <t>有限责任
公司</t>
  </si>
  <si>
    <t>萤石
（普通）</t>
  </si>
  <si>
    <t>地下开采</t>
  </si>
  <si>
    <t>2800546.6700,39581832.1720;2800546.6700,39582032.1720;
2799946.6700,39582032.1720;2799546.6700,39581752.1720;
2799546.6700,39581572.1720;2799946.6700,39581572.1720;
655,485,,1;</t>
  </si>
  <si>
    <t>2012/11/16
2017/11/16</t>
  </si>
  <si>
    <t>泉州市</t>
  </si>
  <si>
    <t>AX11</t>
  </si>
  <si>
    <t>C3505002010116120083877</t>
  </si>
  <si>
    <t>安溪桃舟棠棣萤石矿</t>
  </si>
  <si>
    <t>安溪县桃舟棠棣萤石矿</t>
  </si>
  <si>
    <t>2809346.7200,39569072.0040;2809246.7200,39569282.0040;
2808796.7200,39568902.0040;2808926.7200,39568692.0040;
700,600,,1;</t>
  </si>
  <si>
    <t>2014/11/20
2018/11/20</t>
  </si>
  <si>
    <t>AX12</t>
  </si>
  <si>
    <t>C3505242009047120011032</t>
  </si>
  <si>
    <t>私营合伙
企业</t>
  </si>
  <si>
    <t>水泥用
石灰岩</t>
  </si>
  <si>
    <t>洗选</t>
  </si>
  <si>
    <t>2792646.64,39597297.36;2792646.64,39597952.36;
2792266.64,39597952.36;2792266.64,39597262.36;
510,625,,1;
2792146.64,39597952.36;2791996.64,39597532.36;
2792146.64,39597552.36;2792146.64,39597252.36;
2792266.64,39597262.36;2792266.64,39597952.36;
625,450,,1</t>
  </si>
  <si>
    <t>2012/06/08
2021/06/08</t>
  </si>
  <si>
    <t>AX13</t>
  </si>
  <si>
    <t>C3505242009047120012765</t>
  </si>
  <si>
    <t>安溪县珍地石中金灰石矿</t>
  </si>
  <si>
    <t>2791250.6250,39596760.3620;2791536.6250,39597293.3620;
2791246.6250,39597462.3620;2790866.6250,39597337.3620;
2791246.6250,39596422.3620;2791446.6250,39596497.3620;
800,650,,1;</t>
  </si>
  <si>
    <t>2012/06/05
2021/06/05</t>
  </si>
  <si>
    <t>AX14</t>
  </si>
  <si>
    <t>C3505242009017130003073</t>
  </si>
  <si>
    <t>福建安溪三元集发水泥有限公司</t>
  </si>
  <si>
    <t>福建安溪三元集发水泥有限公司上洋石灰岩矿</t>
  </si>
  <si>
    <t>2795000.00,39596860.00;2795000.00,39597350.00;
2794000.00,39597350.00;2794000.00,39597000.00;
2793500.00,39597000.00;2793500.00,39596750.00;
2794000.00,39596750.00;2794000.00,39596860.00;
560,150,,1;</t>
  </si>
  <si>
    <t>2009/01/01
2016/07/01</t>
  </si>
  <si>
    <t>AX15</t>
  </si>
  <si>
    <t>C1000002010027120055883</t>
  </si>
  <si>
    <t>集安矿业（安溪）有限公司</t>
  </si>
  <si>
    <t>集安矿业（安溪）有限公司五阆山石灰石矿</t>
  </si>
  <si>
    <t>外资企业</t>
  </si>
  <si>
    <t>2793946.64,39596952.36;2793946.64,39597952.36;
2792266.64,39597952.36;2792266.64,39596952.36;
510,225,,1;</t>
  </si>
  <si>
    <t>2010/02/02
2020/02/02</t>
  </si>
  <si>
    <t>国土资源部</t>
  </si>
  <si>
    <t>AX16</t>
  </si>
  <si>
    <t>C3500002011028120106645</t>
  </si>
  <si>
    <t>福建安溪清水岩矿泉水有限公司</t>
  </si>
  <si>
    <t>万立方米/年</t>
  </si>
  <si>
    <t>2780900.6960,39611929.2850;2780982.6960,39612064.2850;
2780845.6960,39612239.2850;2780700.6960,39612089.2850;
365,275,,1;</t>
  </si>
  <si>
    <t>2011/02/22
2015/07/22</t>
  </si>
  <si>
    <t>AX17</t>
  </si>
  <si>
    <t>C3500002011032120108367</t>
  </si>
  <si>
    <t>福建省安溪潘田铁矿有限公司潘田水泥用大理岩矿、铁矿</t>
  </si>
  <si>
    <t>露天/
地下开采</t>
  </si>
  <si>
    <t>磁选</t>
  </si>
  <si>
    <t>2801363.0000,39579248.0000;2801373.0000,39580926.0000;
2799588.0000,39580937.0000;2799391.0000,39581064.0000;
2799098.1500,39581415.1000;2799091.6500,39581437.6500
2799174.7500,39581817.1500;2799167.1000,39581818.7000
2799080.4000,39581423.7500;2799385.6000,39581057.2500
2799311.0000,39580965.0000;2799525.0000,39580770.0000
2799521.0000,39580098.0000;2799983.0000,39580096.0000
2799980.0000,39579676.0000;2800442.0000,39579673.0000
2800440.0000,39579254.0000;930,440</t>
  </si>
  <si>
    <t>2016/01/18
2046/01/18</t>
  </si>
  <si>
    <t>保留，探转采</t>
  </si>
  <si>
    <t>AX18</t>
  </si>
  <si>
    <t>C3500002010122120089936</t>
  </si>
  <si>
    <t>福建省安溪新田矿产开发有限公司</t>
  </si>
  <si>
    <t>福建省安溪新田矿产开发有限公司新田铁矿</t>
  </si>
  <si>
    <t>有限责任公司</t>
  </si>
  <si>
    <t>2801546.6780,39578052.1300;2801546.6780,39578852.1300;
2800946.4780,39578852.1300;2800946.6780,39578052.1300;
1150,800,,1;</t>
  </si>
  <si>
    <t>2010/12/14
2017/09/14</t>
  </si>
  <si>
    <t>AX19</t>
  </si>
  <si>
    <t>C3500002011092220118742</t>
  </si>
  <si>
    <t>安溪县恒珀利锰铁矿有限公司</t>
  </si>
  <si>
    <t>安溪县恒珀利锰铁矿有限公司青洋铁锰矿</t>
  </si>
  <si>
    <t>2787476.5770,39596032.3650;2787316.5770,39596472.3650;
2787100.0000,39596436.1800;2786800.0000,39596600.0000;
2786800.0000,39596200.0000;2787015.9700,39596200.0000;
2787146.5770,39595722.3650;760,650,,1;</t>
  </si>
  <si>
    <t>2011/09/29
2021/09/29</t>
  </si>
  <si>
    <t>AX20</t>
  </si>
  <si>
    <t>C3505242011107120119687</t>
  </si>
  <si>
    <t>2759722.2400,39604682.4700;2759647.6900,39604800.9800;
2759562.8900,39604747.9900;2759637.6200,39604629.2000;
540,450,,1;</t>
  </si>
  <si>
    <t>2011/10/28
2016/11/01</t>
  </si>
  <si>
    <t>AX21</t>
  </si>
  <si>
    <t>C3505242015087130139435</t>
  </si>
  <si>
    <t>安溪县西菇庵矿业有限公司</t>
  </si>
  <si>
    <t>安溪县西菇庵矿业有限公司西菇庵建筑用凝灰岩矿</t>
  </si>
  <si>
    <t>2780165.0000,39622670.0000;2780200.0000,39622820.0000;
2780100.0000,39622860.0000;2780000.0000,39622820.0000;
2780000.0000,39622720.0000;375,255,,1;</t>
  </si>
  <si>
    <t>2015/08/15
2021/08/15</t>
  </si>
  <si>
    <t>AX22</t>
  </si>
  <si>
    <t>C3505242009047130013360</t>
  </si>
  <si>
    <t>安溪县尚卿青洋联宝石墨矿</t>
  </si>
  <si>
    <t>石墨</t>
  </si>
  <si>
    <t>2791240.61,39597522.37;2791240.61,39598255.37;
2789884.61,39598122.37;2790052.61,39597606.37;
2790476.61,39597252.37;1150,850,,1;</t>
  </si>
  <si>
    <t>2012/04/09
2020/04/09</t>
  </si>
  <si>
    <t>AX23</t>
  </si>
  <si>
    <t>C3505242012037120123249</t>
  </si>
  <si>
    <t>安溪县尚卿青洋兴发石墨矿</t>
  </si>
  <si>
    <t>集体企业</t>
  </si>
  <si>
    <t>2788806.62,39597332.37;2788608.62,39597936.37;
2789336.62,39598152.37;2789884.62,39598122.37;
2790052.62,39597606.37;2789764.62,39597478.37;
2789472.62,39597498.37;2789266.62,39597488.37;
1000,700,,1;</t>
  </si>
  <si>
    <t>2012/03/16
2021/03/16</t>
  </si>
  <si>
    <t>AX24</t>
  </si>
  <si>
    <t>3500000820118</t>
  </si>
  <si>
    <t>福建省安溪三元岩矿业有限公司</t>
  </si>
  <si>
    <t>2799525.00,39595710.00;2799280.00,39596090.00;
2799115.00,39595910.00;2799450.00,39595630.00;
245,125,,1;
2799280.00,39596090.00;2799465.00,39596280.00;
2798900.00,39596750.00;2798950.00,39596815.00;
2798470.00,39597210.00;2798115.00,39596775.00;
2799115.00,39595910.00;
275,125,,1;</t>
  </si>
  <si>
    <t>2008/10
2023/08</t>
  </si>
  <si>
    <t>AX25</t>
  </si>
  <si>
    <t>C3500002011078110115215？</t>
  </si>
  <si>
    <t>安溪县南翼新城建设有限公司</t>
  </si>
  <si>
    <t>安溪县南翼新城建设有限公司榜寨地下热水</t>
  </si>
  <si>
    <t>万m3/a</t>
  </si>
  <si>
    <t>2764746.3730,39608522.6020;2764746.3730,39609027.6020;
2764076.3730,39609027.6020;2764076.3730,39608472.6020;
100,-50,,1;</t>
  </si>
  <si>
    <t>2011/07/07
2022/05/01</t>
  </si>
  <si>
    <t>AX26</t>
  </si>
  <si>
    <t>C3500002009026120004319</t>
  </si>
  <si>
    <t>福建省安溪县感德华南硫铁矿</t>
  </si>
  <si>
    <t>福建省安溪县感德华南硫铁矿霞春硫铁矿</t>
  </si>
  <si>
    <t>硫铁矿</t>
  </si>
  <si>
    <t>2800480.00,39588940.00;2800390.00,39588810.00;
2800200.00,39588960.00;2800290.00,39589080.00;
500,400,,1;</t>
  </si>
  <si>
    <t>2009/02/10
2014/02/10</t>
  </si>
  <si>
    <t>DH01</t>
  </si>
  <si>
    <t>C3500002010124120102290</t>
  </si>
  <si>
    <t>福建省稀有稀土（集团）有限公司</t>
  </si>
  <si>
    <t>福建省稀有稀土（集团）有限公司德化安村雷潭金矿</t>
  </si>
  <si>
    <t>有限公司</t>
  </si>
  <si>
    <t>金千克</t>
  </si>
  <si>
    <t>矿石6万吨</t>
  </si>
  <si>
    <t>2862262.4940,39630262.5010;2862262.4940,39631097.5010;
2861342.4940,39631097.5010;2861342.4940,39630262.5010;
710,400,,1;</t>
  </si>
  <si>
    <t>2015/05/15
2018/05/15</t>
  </si>
  <si>
    <t>DH02</t>
  </si>
  <si>
    <t>C3500002012084120126786</t>
  </si>
  <si>
    <t>福建省双旗山矿业有限公司</t>
  </si>
  <si>
    <t>福建省双旗山矿业有限公司邱村金矿</t>
  </si>
  <si>
    <t>矿石3.3万吨</t>
  </si>
  <si>
    <t>2860047.4640,39627202.4740;2860047.4640,39628252.4740;
2859547.4640,39628252.4740;2859547.4640,39627202.4740;
940,631,,1;</t>
  </si>
  <si>
    <t>2012/08/20
2022/08/20</t>
  </si>
  <si>
    <t>DH03</t>
  </si>
  <si>
    <t>C3500002011033220109913</t>
  </si>
  <si>
    <t>福建省德化县青云矿业有限责任公司安村青云山铜（金）矿</t>
  </si>
  <si>
    <t>铜</t>
  </si>
  <si>
    <t>金</t>
  </si>
  <si>
    <t>铜吨</t>
  </si>
  <si>
    <t>矿石10万吨</t>
  </si>
  <si>
    <t>2865937.5190,39630228.4960;2865958.5190,39632316.4960;
2865035.5190,39632326.4960;2865031.5190,39631908.4960;
2864572.5190,39631913.4960;2864552.5190,39630228.4960;
1030,660,,1;</t>
  </si>
  <si>
    <t>2011/03/21
2016/03/21</t>
  </si>
  <si>
    <t>DH04</t>
  </si>
  <si>
    <t>C3500002012013220122550</t>
  </si>
  <si>
    <t>福建德化县祥龙矿业有限公司</t>
  </si>
  <si>
    <t>福建德化县祥龙矿业有限公司德化西墘铜(金)矿</t>
  </si>
  <si>
    <t>金矿
银矿</t>
  </si>
  <si>
    <t>2865959.1310,39632317.2110;2865967.5310,39633152.4110;
2864582.4310,39633166.4110;2864569.8310,39631913.5110;
2865031.5310,39631908.9110;2865035.7310,39632326.5110;
900,560,,1;</t>
  </si>
  <si>
    <t>2012/01/18
2016/01/18</t>
  </si>
  <si>
    <t>DH05</t>
  </si>
  <si>
    <t>C3500002011034120108231</t>
  </si>
  <si>
    <t>德化县洪鑫金矿有限责任公司洪鑫金矿</t>
  </si>
  <si>
    <t>2856385.4330,39631078.5180;2856392.4330,39632078.5180;
2856032.4330,39632080.5180;2856025.4330,39631080.5180;
650,500,,1;</t>
  </si>
  <si>
    <t>2011/03/13
2014/09/13</t>
  </si>
  <si>
    <t>DH06</t>
  </si>
  <si>
    <t>C3500002011034120110811</t>
  </si>
  <si>
    <t>福建省双旗山矿业有限责任公司双旗山金矿</t>
  </si>
  <si>
    <t>2866147.5040,39619752.3750;2865547.5040,39620352.3750;
2865547.5040,39620752.3750;2866407.5040,39620752.3750;
2866407.5040,39619802.3750;750,500,,1;
2866238.5040,39620808.3750;2866238.5040,39621395.3750;
2865905.5040,39621395.3750;2865438.5040,39620899.3750;
2865438.5040,39620815.3750;680,400,,1;</t>
  </si>
  <si>
    <t>2015/11/27
2025/11/27</t>
  </si>
  <si>
    <t>DH07</t>
  </si>
  <si>
    <t>C3500002009044210015972</t>
  </si>
  <si>
    <t>福建省德化县东钰金矿有限公司桂阳乡十字格牛车坪矿区金矿</t>
  </si>
  <si>
    <t>私营</t>
  </si>
  <si>
    <t>2859867,39632604;2859240,39633120;2858808,39632548;
2858815,39632014;2859590,39632008;885,700,,1;</t>
  </si>
  <si>
    <t>2009/04/30
2013/04/30</t>
  </si>
  <si>
    <t>未延续</t>
  </si>
  <si>
    <t>DH08</t>
  </si>
  <si>
    <t>C3500002010122120085198</t>
  </si>
  <si>
    <t>福建省阳山铁矿有限责任公司</t>
  </si>
  <si>
    <t>福建省阳山铁矿有限责任公司新田矿区</t>
  </si>
  <si>
    <t>矿石千吨</t>
  </si>
  <si>
    <t>矿石25万吨</t>
  </si>
  <si>
    <t>2829503.0500,39602952.3050;2829503.0500,39603872.3050;
2828637.0500,39603872.3050;2828637.0500,39602952.3050;
2828747.0500,39602952.3050;2828747.0500,39603052.3050;
2829147.0500,39603052.3050;2829147.0500,39602952.3050;
1060,880,,1;
2828637.0500,39603552.3050;2828637.0500,39603712.3050;
2828503.0500,39603712.3050;2828503.0500,39603552.3050;
1060,880,,1;</t>
  </si>
  <si>
    <t>2012/01/19
2018/09/19</t>
  </si>
  <si>
    <t>DH09</t>
  </si>
  <si>
    <t>C3500002010112120084533</t>
  </si>
  <si>
    <t>福建省阳山铁矿有限责任公司狮头露天矿</t>
  </si>
  <si>
    <t>矿石15万吨</t>
  </si>
  <si>
    <t>2829147.0450,39602252.2970;2829147.0450,39603052.2970;
2828747.9450,39603052.2970;2828747.0450,39602252.2970;
1060,960,,1;</t>
  </si>
  <si>
    <t>2012/01/19
2016/09/19</t>
  </si>
  <si>
    <t>DH10</t>
  </si>
  <si>
    <t>C3500002009042120012003</t>
  </si>
  <si>
    <t>福建省德化鑫阳矿业有限公司</t>
  </si>
  <si>
    <t>福建省德化鑫阳矿业有限公司鑫阳铁矿</t>
  </si>
  <si>
    <t>矿石60万吨</t>
  </si>
  <si>
    <t>2829747.0540,39604152.3240;2828447.0540,39604152.3240;
2828497.0530,39604502.3240;2827947.0540,39604462.3240;
2828297.0540,39605802.3240;2829047.0540,39605952.3240;
2829527.0540,39605952.3240;2829497.0540,39605392.3240;
2829747.0540,39605352.3240;2829747.0540,39604592.3240;
2831647.0540,39604592.3240;2831647.0540,39604222.3240;
2829747.0540,39604222.3240;1000,200,,1;</t>
  </si>
  <si>
    <t>2013/10/24
2024/04/24</t>
  </si>
  <si>
    <t>DH11</t>
  </si>
  <si>
    <t>C3500002010122110102122</t>
  </si>
  <si>
    <t>德化县丘埕矿业有限公司丘埕铁矿</t>
  </si>
  <si>
    <t>2856847.369,39608597.280;2856847.369,39609007.280;
2856367.369,39609007.280;2856367.369,39608597.280;
645,535,,0,4;
2856947.369,39609392.280;2856047.369,39609392.280;
2856047.369,39609012.280;2856947.369,39609012.280;
800,500,,0,8;
2857877.369,39610672.280;2856982.369,39610672.280;
2856977.369,39610012.280;2857627.369,39610012.280;
2857627.369,39609812.280;2857797.369,39609812.280;
2857797.369,39609952.280;2857877.369,39610278.280;
700,550,,1;</t>
  </si>
  <si>
    <t>2012/09/24
2022/09/24</t>
  </si>
  <si>
    <t>DH12</t>
  </si>
  <si>
    <t>C3500002012012120122426</t>
  </si>
  <si>
    <t>福建省德化县阳春矿业有限公司</t>
  </si>
  <si>
    <t>福建省德化县阳春矿业有限公司草园仔、柒宝铁矿</t>
  </si>
  <si>
    <t>矿石12万吨</t>
  </si>
  <si>
    <t>2828947.25,39602222.30;2829147.05,39602222.30;
2829147.05,39602952.30;2829503.05,39602952.30;
2829506.17,39603688.64;2829617.05,39603688.64;
2829617.05,39602952.30;2829607.05,39602792.30;
2829217.05,39602692.30;2829402.05,39602352.30;
2829401.05,39602338.30;2829413.05,39602308.30;
2829436.05,39602272.30;2829394.05,39602204.30;
2829395.05,39602142.30;2829290.05,39602078.30;
2829284.05,39602056.30;2829255.05,39602028.30;
2829152.05,39602032.79;2828947.25,39602032.79;
1228.7,800,,1;</t>
  </si>
  <si>
    <t>2012/01/18
2021/07/18</t>
  </si>
  <si>
    <t>DH13</t>
  </si>
  <si>
    <t>C3500002011032120108230</t>
  </si>
  <si>
    <t>福建省德化县炜捷矿业有限公司</t>
  </si>
  <si>
    <t>德化县盖德乡凤山村笔架山铁矿</t>
  </si>
  <si>
    <t>私营独资</t>
  </si>
  <si>
    <t>2820301.9860,39612132.4390;2820026.9860,39612567.4390;
2820171.9860,39612867.4390;2820376.9860,39612607.4390;
1140,950,,1;</t>
  </si>
  <si>
    <t>2011/03/13
2015/03/13</t>
  </si>
  <si>
    <t>DH14</t>
  </si>
  <si>
    <t>C3505262009037120009472</t>
  </si>
  <si>
    <t>福建省德化县佳鑫矿业有限公司</t>
  </si>
  <si>
    <t>2829547.0720,39608452.3610;2829297.0730,39609662.3750;
2828687.0680,39610137.3820;2828277.0630,39610022.3820;
2828057.0620,39610327.3860;2827868.7150,39610297.3100;
2828027.0610,39610012.3830;2827762.0570,39609852.3820;
2827158.9450,39609182.0930;2827077.4900,39609122.4780;
2826992.4880,39608862.4760;2827147.0260,39608782.3810;
2827427.0450,39608952.3850;2827707.0530,39608692.3700;
2827947.0600,39608752.3930;2828055.4110,39608597.0090;
2828312.0580,39608487.3650;2829067.0650,39607952.3570;
2829042.0630,39607632.3540;2828182.0510,39606732.3470;
2827906.7410,39606734.2010;2827906.7410,39606307.3880;
2828937.0580,39606307.3400;1282,775,,1;</t>
  </si>
  <si>
    <t>2015/01/29
2025/01/29</t>
  </si>
  <si>
    <t>DH15</t>
  </si>
  <si>
    <t>C3505262009037120011245</t>
  </si>
  <si>
    <t>德化县美龙矿业开发有限公司</t>
  </si>
  <si>
    <t>德化县美龙矿业开发有限公司前厝坑瓷石矿</t>
  </si>
  <si>
    <t>2828997.051,39607792.365;2828647.051,39608202.365;
2828027.051,39608502.365;2827947.060,39608752.363;
2827707.052,39608692.365;2827427.050,39608952.374;
2827147.046,39608782.370;2827117.045,39608472.368;
2826867.043,39608472.370;2826837.047,39608947.378;
2827077.051,39609122.375;2827554.614,39609652.106;
2827326.485,39609989.124;2827200.000,39609850.000;
2827200.000,39609570.000;2826900.000,39609570.000;
2826735.072,39609413.075;2826097.041,39609287.384;
2825767.034,39608777.380;2825407.028,39608457.379;
2826047.029,39607557.365;2826707.034,39607187.356;
2827906.741,39607168.983;2828737.051,39607472.365;
1386,750,,1;</t>
  </si>
  <si>
    <t>2015/01/27
2025/01/27</t>
  </si>
  <si>
    <t>DH16</t>
  </si>
  <si>
    <t>C3505262008117130011822</t>
  </si>
  <si>
    <t>福建省德化县上地国山瓷石矿</t>
  </si>
  <si>
    <t>露天开采、地下开采</t>
  </si>
  <si>
    <t>2824947.0240,39612952.4170;2823202.0240,39612952.4170;
2823202.0240,39611902.4170;2823407.0240,39611767.4170;
2823947.0240,39611817.4170;2824947.0240,39611817.4170;
1265,855,,1;</t>
  </si>
  <si>
    <t>2015/06/26
2022/06/26</t>
  </si>
  <si>
    <t>DH17</t>
  </si>
  <si>
    <t>C3505262009037120005687</t>
  </si>
  <si>
    <t>2849997.294,39609412.310;2850162.294,39609612.310;
2850441.699,39609948.980;2850241.552,39610138.520;
2849935.507,39609767.560;940,730,,1;</t>
  </si>
  <si>
    <t>2012/08/14
2017/07/15</t>
  </si>
  <si>
    <t>DH18</t>
  </si>
  <si>
    <t>C3505262009047120014135</t>
  </si>
  <si>
    <t>福建省德化县恒久矿业有限公司</t>
  </si>
  <si>
    <t>福建省德化县恒益矿业有限公司盖德九户林瓷石(土)矿</t>
  </si>
  <si>
    <t>矿石5万吨</t>
  </si>
  <si>
    <t>2827947.05,39610087.37;2827467.05,39609867.37;
2827287.05,39610082.37;2827042.05,39610622.37;
2826847.05,39611222.37;2825627.05,39613542.37;
2826217.05,39613792.37;2827797.05,39611302.37;
2828387.05,39611372.37;2828387.05,39610437.37;
2827797.05,39610302.37;1290,650,,1;</t>
  </si>
  <si>
    <t>2012/08/01
2019/10/01</t>
  </si>
  <si>
    <t>DH19</t>
  </si>
  <si>
    <t>C3505262010127120091371</t>
  </si>
  <si>
    <t>德化县大坪山瓷石土矿</t>
  </si>
  <si>
    <t>德化县大坪山瓷石（土）矿</t>
  </si>
  <si>
    <t>个人合伙</t>
  </si>
  <si>
    <t>2853107.32,20621642.44;2852637.32,20621952.44;2852090.00,20621952.44;2852090.00,20621800.00;2851850.00,20621800.00;2851850.00,20621952.44;2851200.00,20621952.44;2851322.00,20621670.00;2851585.00,20621670.00;2851585.00,20621305.00;2851000.00,20621305.00;2850777.32,20620722.44;2851057.32,20620317.44;2852300.00,20620977.52;2852300.00,20621530.00;2852777.32,20621530.00;2852777.32,20621232.44;1233.4,880,,1;2849437.32,20621402.44;2849452.32,20621952.44;2849110.00,20621952.44;2849110.00,20621689.92;2848742.29,20621952.44;2848147.32,20621952.44;2848147.32,20621482.44;2848597.32,20621482.44;1007.4,715,,1;</t>
  </si>
  <si>
    <t>2015/10/12
2021/10/12</t>
  </si>
  <si>
    <t>DH20</t>
  </si>
  <si>
    <t>C3505262009037120009471</t>
  </si>
  <si>
    <t>福建省德化县金灿矿业有限公司</t>
  </si>
  <si>
    <t>福建省德化县金灿矿业有限公司赤水大西坑瓷石(土)矿</t>
  </si>
  <si>
    <t>矿石2.7万吨</t>
  </si>
  <si>
    <t>2833947.1120,39613172.4000;2833947.1120,39613502.4000;
2831647.1120,39613502.4000;2831797.1120,39613052.4000;
2831827.1120,39612872.4000;2832217.1120,39612752.4000;
1300,900,,1;</t>
  </si>
  <si>
    <t>2013/01/25
2015/05/08</t>
  </si>
  <si>
    <t>DH21</t>
  </si>
  <si>
    <t>C3505262010127130086145</t>
  </si>
  <si>
    <t>福建省德化县福顺矿业有限公司</t>
  </si>
  <si>
    <t>福建省德化县福顺矿业有限公司东山陶瓷土(石)矿</t>
  </si>
  <si>
    <t>2852217.2970,39613002.3240;2852217.2970,39613302.3240;
2848947.2970,39613257.3240;2848947.2970,39612632.3240;
2849122.2970,39612632.3240;1138,825,,1;</t>
  </si>
  <si>
    <t>2010/12/08
2012/12/08</t>
  </si>
  <si>
    <t>DH22</t>
  </si>
  <si>
    <t>C3505262010127120088125</t>
  </si>
  <si>
    <t>福建省德化县金灿矿业有限公司格头山瓷土（石）矿</t>
  </si>
  <si>
    <t>2857147.34,39611152.31;2857147.34,39611752.31;
2857247.34,39612152.31;2857247.34,39612752.31;
2856647.34,39612752.31;2856647.34,39612152.31;
2854947.34,39611952.31;2854024.26,39612044.95;
2853437.49,39611783.37;2854014.02,39611040.04;
2853617.34,39610652.31;2853947.34,39610382.31;
2855277.34,39611602.31;2856647.34,39611772.31;
2856647.34,39611152.31;1090,700,,1;</t>
  </si>
  <si>
    <t>2011/10/19
2013/09/29</t>
  </si>
  <si>
    <t>DH23</t>
  </si>
  <si>
    <t>C3505262010127120086544</t>
  </si>
  <si>
    <t>德化臻峰矿业有限公司</t>
  </si>
  <si>
    <t>德化臻峰矿业有限公司狮形歧叶腊石矿</t>
  </si>
  <si>
    <t>2828297.1470,39635392.6640;2827447.1470,39635402.6640;
2827447.1470,39635772.6640;2827847.1470,39636452.6640;
2828297.1470,39636452.6640;762,345,,1;</t>
  </si>
  <si>
    <t>2013/05/20
2016/05/20</t>
  </si>
  <si>
    <t>DH24</t>
  </si>
  <si>
    <t>C3505262009037120057587</t>
  </si>
  <si>
    <t>德化县恒阳瓷土有限公司</t>
  </si>
  <si>
    <t>德化县恒阳瓷土有限公司葛坑叶腊石矿</t>
  </si>
  <si>
    <t>2867437.5020,39616102.3260;2867167.5020,39615792.3260;
2867067.5020,39616232.3260;2867377.5020,39616582.3260;
950,550,,1;</t>
  </si>
  <si>
    <t>2012/04/16
2015/03/26</t>
  </si>
  <si>
    <t>DH25</t>
  </si>
  <si>
    <t>C3505262010127120091369</t>
  </si>
  <si>
    <t>2853697.4230,39637162.5900;2853197.4230,39637162.5900;
2853197.4230,39637752.5900;2853697.4230,39637752.5900;
880,590,,1;</t>
  </si>
  <si>
    <t>2012/12/21
2015/03/21</t>
  </si>
  <si>
    <t>DH26</t>
  </si>
  <si>
    <t>C3505262010127120085624</t>
  </si>
  <si>
    <t>德化县上涌镇后坂星发叶腊石矿</t>
  </si>
  <si>
    <t>2847197.299,39618719.416;2847197.299,39618845.416;2846812.299,39618912.416;2846857.299,39618782.416;993,900,,1;</t>
  </si>
  <si>
    <t>2015/12/11
2019/12/11</t>
  </si>
  <si>
    <t>DH27</t>
  </si>
  <si>
    <t>C3500002010027220056154</t>
  </si>
  <si>
    <t>福建省海峡水泥股份有限公司</t>
  </si>
  <si>
    <t>福建省海峡水泥股份有限公司安石坑水泥用石灰岩矿</t>
  </si>
  <si>
    <t>石灰石</t>
  </si>
  <si>
    <t>矿石万吨</t>
  </si>
  <si>
    <t>矿石200万吨</t>
  </si>
  <si>
    <t>2828747.00,39602182.00;2828747.00,39602952.00;
2828637.00,39602952.00;2828637.00,39603541.00;
2828503.00,39603541.00;2828503.00,39603712.00;
2828637.00,39603712.00;2828637.00,39603787.00;
2827727.00,39603792.00;2827727.00,39604222.00;
2826924.00,39604225.00;2826921.00,39603802.00;
2825997.00,39603802.00;2825997.00,39603492.00;
2826267.00,39603492.00;2826267.00,39603042.00;
2826472.00,39602952.00;2827027.00,39601952.00;
2827357.00,39601952.00;2827357.00,39602142.00;
2828672.00,39602142.00;2828672.00,39602182.00;
1052,400,,1;</t>
  </si>
  <si>
    <t>2010/02/05
2034/02/05</t>
  </si>
  <si>
    <t>DH28</t>
  </si>
  <si>
    <t>C3505262009017120006158</t>
  </si>
  <si>
    <t>联营</t>
  </si>
  <si>
    <t>矿石20万吨</t>
  </si>
  <si>
    <t>2828017.031,39601362.316;2828117.031,39601712.316;
2828357.031,39601772.316;2828597.031,39601932.316;
2828687.031,39602172.316;2828857.031,39602172.316;
2828857.031,39602082.316;2828837.031,39602032.316;
2828817.031,39601912.316;2828807.031,39601792.316;
2828667.031,39601572.316;2828527.031,39601552.316;
2828437.031,39601372.316;980,700,,1;</t>
  </si>
  <si>
    <t>2014/07/06
2017/12/06</t>
  </si>
  <si>
    <t>DH29</t>
  </si>
  <si>
    <t>德化石鑫矿业有限公司</t>
  </si>
  <si>
    <t>德化石鑫矿业有限公司曾坂石灰石矿</t>
  </si>
  <si>
    <t>2847947.30,39615452.27;2847947.30,39616602.27;
2848947.30,39615952.27;2850597.35,39616292.27;
2850650.12,39616835.14;2849947.33,39616952.27;
2849947.33,39617452.27;2850737.33,39617732.27;
2852487.79,39618303.85;2852498.89,39619540.52;
2853422.20,39619532.12;2853426.00,39619950.12;
2854349.41,39619941.72;2854885.38,39620514.30;
2855747.39,39621155.30;2855897.40,39621322.30;
2856277.40,39621952.30;2856397.40,39621802.30;
2856177.40,39621117.30;2856027.40,39621046.30;
2855187.38,39619570.29;2855172.38,39619310.28;
2854672.37,39618812.28;2854265.38,39618913.85;
2854338.01,39618687.80;2854799.72,39618683.70;
2854795.92,39618265.70;2854334.30,39618269.90;
2854330.50,39617851.90;2852803.08,39617812.13;
2850947.35,39615952.27;2848947.30,39615392.27;</t>
  </si>
  <si>
    <t>2016/9/12
2035/9/12</t>
  </si>
  <si>
    <t>DH30</t>
  </si>
  <si>
    <t>C3505262010126220086144</t>
  </si>
  <si>
    <t>福建省德化瑞昌矿业有限公司</t>
  </si>
  <si>
    <t>福建省德化瑞昌矿业有限公司汤头河空石英矿</t>
  </si>
  <si>
    <t>矿石3万吨</t>
  </si>
  <si>
    <t>2858197.00,39609953.00;2858379.00,39610600.00;
2858246.00,39610637.00;2858000.00,39610560.00;
2858000.00,39610420.00;2858110.00,39610080.00;
595,498,,1;</t>
  </si>
  <si>
    <t>2015/10/25
2025/03/25</t>
  </si>
  <si>
    <t>DH31</t>
  </si>
  <si>
    <t>C3500002010122210102273</t>
  </si>
  <si>
    <t>德化涌鑫矿业有限公司</t>
  </si>
  <si>
    <t>德化涌鑫矿业有限公司上涌锰铁矿</t>
  </si>
  <si>
    <t>锰矿</t>
  </si>
  <si>
    <t>Mn196/ Fe356</t>
  </si>
  <si>
    <t>矿石2万吨</t>
  </si>
  <si>
    <t>2850504.00,39609000.00;2850504.00,39609552.00;
2850444.00,39609504.00;2850222.00,39609634.00;
2850042.00,39609412.00;2849988.00,39609698.00;
2850298.00,39609966.00;2850504.00,39609766.00;
2850508.00,39610026.00;2850620.00,39610040.00;
2850700.00,39611050.00;2849665.00,39611200.00;
2849665.00,39609000.00;1010,910,,1;</t>
  </si>
  <si>
    <t>2006/05/30
2016/05/30</t>
  </si>
  <si>
    <t>DH32</t>
  </si>
  <si>
    <t>C3500002010121120101868</t>
  </si>
  <si>
    <t>德化县自来水公司</t>
  </si>
  <si>
    <t>德化县自来水公司蕉溪地热</t>
  </si>
  <si>
    <t>国有</t>
  </si>
  <si>
    <t>2000吨/日</t>
  </si>
  <si>
    <t>2828440,39627770;2828240,39627810;2828130,39628160;
2828430,39628200;0,-80,,1;</t>
  </si>
  <si>
    <t>2000/11/02
2030/11/02</t>
  </si>
  <si>
    <t>FZ01</t>
  </si>
  <si>
    <t>C3500002010128110101877</t>
  </si>
  <si>
    <t>泉州市丰泽区北峰涌泉天然水开发中心</t>
  </si>
  <si>
    <t>2.4万吨/年</t>
  </si>
  <si>
    <t>2763452.5120,40357632.9800;2763302.5120,40357760.9800;
 2763165.5120,40357645.9800;2763297.5120,40357517.9800;
38.5,0,,1;</t>
  </si>
  <si>
    <t>HA01</t>
  </si>
  <si>
    <t>C3505212009047120009857</t>
  </si>
  <si>
    <t>任炳昆</t>
  </si>
  <si>
    <t>惠安县辋川吕罔寨钾长石矿</t>
  </si>
  <si>
    <t>2784560.22,39678577.21;2784385.55,39678731.77;
2783989.03,39678534.90;2784416.53,39677965.14;
2784546.53,39677962.25;0,0,,0;</t>
  </si>
  <si>
    <t>2010/12/10
2014/04/02</t>
  </si>
  <si>
    <t>惠安县</t>
  </si>
  <si>
    <t>HA02</t>
  </si>
  <si>
    <t>C3505212010117120087092</t>
  </si>
  <si>
    <t>惠安县净峰镇烟墩山矿区</t>
  </si>
  <si>
    <t>2768921,40397860;2768911,40398204;2768793,40398345;
2768782,40398394;2768565,40398316;2768766,40397826.
112.5--20</t>
  </si>
  <si>
    <t>2011/09
2014/11</t>
  </si>
  <si>
    <t>HA03</t>
  </si>
  <si>
    <t>C3500002011078110115215</t>
  </si>
  <si>
    <t>惠安县紫皇矿泉水         饮料有限公司</t>
  </si>
  <si>
    <t>2772335,40371550;2772335,40371750;2772135,40371750;
2772135,40371550.48.9--（-）49</t>
  </si>
  <si>
    <t>2011/07/06
2021/07/06</t>
  </si>
  <si>
    <t>HA04</t>
  </si>
  <si>
    <t>C3505212010117120083887</t>
  </si>
  <si>
    <t>惠安县路通采石               有限公司</t>
  </si>
  <si>
    <t>惠安县路通采石有限公司石仔场</t>
  </si>
  <si>
    <t>2766754,40373014;2766714,40373128;2766540,40373100;
2766566,40372996;2766722,40372934.162--90</t>
  </si>
  <si>
    <t>2008/08
2012/12</t>
  </si>
  <si>
    <t>HA05</t>
  </si>
  <si>
    <t>C3505212010117130083891</t>
  </si>
  <si>
    <t>福建强力管桩有限公司</t>
  </si>
  <si>
    <t>惠安县强力公司大坑内满山红采石场</t>
  </si>
  <si>
    <t>2766778,40373178;2766693,40373318;2766398,40373278;
2766418,40373148.155--50</t>
  </si>
  <si>
    <t>2005/05
2013/06</t>
  </si>
  <si>
    <t>HA06</t>
  </si>
  <si>
    <t>C3505212010117120083889</t>
  </si>
  <si>
    <t>惠安县霞埔采石           有限公司</t>
  </si>
  <si>
    <t>惠安县螺阳镇下埔村古墓山锦坤石仔场</t>
  </si>
  <si>
    <t>2766928,40373488;2766928,40373721;2766764,40373721;
2766764,40373511;2766773,40373507.158--60</t>
  </si>
  <si>
    <t>2015/08
2018/08</t>
  </si>
  <si>
    <t>LC01</t>
  </si>
  <si>
    <t>泉州市怡新食品饮料有限公司紫帽山饮用天然矿泉水</t>
  </si>
  <si>
    <t>私营股份有限公司</t>
  </si>
  <si>
    <t>2756315.89,39652844.75;2756324.71,39653244.65;
2756824.59,39653233.63;2756815.77,39652833.72;
0,-85,,1;</t>
  </si>
  <si>
    <t>LJ01</t>
  </si>
  <si>
    <t>C3505042009027120008320</t>
  </si>
  <si>
    <t>泉州市洛江区罗溪辉煌采石场</t>
  </si>
  <si>
    <t>15万m3/a</t>
  </si>
  <si>
    <t>2791970.00,40360453.00;2791801.00,40360570.00;
2791744.00,40360494.00;2791714.00,40360432.00;
2791660.00,40360373.00;2791792.00,40360284.00;
2791839.00,40360362.00;2791930.00,40360370.00;</t>
  </si>
  <si>
    <t>2009/01/01
2016/01/01</t>
  </si>
  <si>
    <t>洛江区</t>
  </si>
  <si>
    <t>NA01</t>
  </si>
  <si>
    <t>蔡文良</t>
  </si>
  <si>
    <t>饰面用
花岗岩</t>
  </si>
  <si>
    <t>2768132.00,39632125.00;2768165.00,39632176.00;
2768099.00,39632237.00;2768050.00,39632200.00;
156,125,,1;</t>
  </si>
  <si>
    <t>2006/03/29
2016/03/29</t>
  </si>
  <si>
    <t>南安市</t>
  </si>
  <si>
    <t>NA02</t>
  </si>
  <si>
    <t>王钦堤</t>
  </si>
  <si>
    <t>南安市石井钦堤采石场</t>
  </si>
  <si>
    <t>2729707.60,39640043.90;2729678.10,39640086.50;
2729646.80,39640076.40;2729611.80,39640116.40;
2729588.90,39640107.60;2729580.40,39640094.60;
2729561.00,39640090.10;2729513.30,39640081.30;
2729519.20,39640044.90;2729526.80,39639999.00;
2729635.00,39640029.20,328,277,,1;</t>
  </si>
  <si>
    <t>2008/12/08
2016/06/08</t>
  </si>
  <si>
    <t>NA03</t>
  </si>
  <si>
    <t>C3505832010127120097176</t>
  </si>
  <si>
    <t>南安市丰州镇桃源山心南面采石场有限公司</t>
  </si>
  <si>
    <t>南安市丰州镇桃源山心矿区南矿段</t>
  </si>
  <si>
    <t>2766037.5200,40350597.8930;2766067.5200,40350677.8930;
2765637.5200,40350736.8930;2765615.5200,40350657.8930;
200.0000,105.0000,,1;</t>
  </si>
  <si>
    <t>2010/12/14
2016/11/14</t>
  </si>
  <si>
    <t>NA04</t>
  </si>
  <si>
    <t>C3505832012047130124514</t>
  </si>
  <si>
    <t>南安市丰州猛进建材有限公司</t>
  </si>
  <si>
    <t>南安市丰州镇桃源村大人山采石场</t>
  </si>
  <si>
    <t>2765870.0000,40350060.0000;2765970.0000,40350250.0000;
2765740.0000,40350390.0000;2765660.0000,40350200.0000;
160.0000,90.0000,,1;</t>
  </si>
  <si>
    <t>2012/04/05
2016/12/05</t>
  </si>
  <si>
    <t>NA05</t>
  </si>
  <si>
    <t>C3505832012047130124826</t>
  </si>
  <si>
    <t>南安市丰州建荣采石场</t>
  </si>
  <si>
    <t>南安市丰州镇桃源村山心东采石场</t>
  </si>
  <si>
    <t>2766370.0000,40350160.0000;2766510.0000,40350320.0000;
2766360.0000,40350490.0000;2766290.0000,40350700.0000;
2766060.0000,40350710.0000;2766170.0000,40350360.0000,
270.0000,159.0000,,1;</t>
  </si>
  <si>
    <t>2012/04/05
2017/04/05</t>
  </si>
  <si>
    <t>NA06</t>
  </si>
  <si>
    <t>C3505832013067130131198</t>
  </si>
  <si>
    <t>南安市罗东镇振兴呼水格石子场</t>
  </si>
  <si>
    <t>罗东镇振兴村呼水格采石场</t>
  </si>
  <si>
    <t>2786930.0000,39646990.0000;2786930.0000,39647270.0000;
2786730.0000,39647270.0000;2786730.0000,39646990.0000;
280.0000,151.0000,,1;</t>
  </si>
  <si>
    <t>2013/06/20
2018/06/20</t>
  </si>
  <si>
    <t>NA07</t>
  </si>
  <si>
    <t>C3505832013067130132477</t>
  </si>
  <si>
    <t>福建省南安市亿宝石子有限公司</t>
  </si>
  <si>
    <t>官桥镇岭兜村土地公岭采石场</t>
  </si>
  <si>
    <t>2751600.0000,39642040.0000;2751600.0000,39642270.0000;
2751390.0000,39642270.0000;2751390.0000,39642040.0000;
250.0000,150.0000,,1;</t>
  </si>
  <si>
    <t>2013/06/26
2018/06/26</t>
  </si>
  <si>
    <t>NA08</t>
  </si>
  <si>
    <t>C3505832013107130132093</t>
  </si>
  <si>
    <t>福建省达晟昌矿产开发有限公司</t>
  </si>
  <si>
    <t>洪濑镇葵星村石寨山采石场</t>
  </si>
  <si>
    <t>2770627.00,39653639.00;2770627.00,39654015.00;
2770452.00,39654015.00;2770452.00,39654212.00;
2770384.00,39654374.00;2770328.00,39654374.00;
2770328.00,39654138.00;2770274.00,39654138.00;
2770274.00,39653969.00;2770523.00,39653827.00;
2770523.00,39653639.00;</t>
  </si>
  <si>
    <t>2013/10/11
2018/10/11</t>
  </si>
  <si>
    <t>NA09</t>
  </si>
  <si>
    <t>C3505832013127130132478</t>
  </si>
  <si>
    <t>南安市洪濑镇坝田村关坑石子场</t>
  </si>
  <si>
    <t>洪濑镇坝田村关坑采石场</t>
  </si>
  <si>
    <t>2775215.0000,39656575.0000;2775415.0000,39656700.0000;
2775275.0000,39656915.0000;2775075.0000,39656790.0000;
175.0000,80.0000,,1;</t>
  </si>
  <si>
    <t>2013/12/10
2018/12/10</t>
  </si>
  <si>
    <t>NA10</t>
  </si>
  <si>
    <t>C3505832013127130132757</t>
  </si>
  <si>
    <t>南安市仑苍镇辉煌村东湖采石场</t>
  </si>
  <si>
    <t>仑苍镇辉煌村东湖山采石场</t>
  </si>
  <si>
    <t>2771207.0000,39632600.0000;2771207.0000,39632840.0000;
2771010.0000,39632840.0000;2771010.0000,39632600.0000;
310.0000,225.0000,,1;</t>
  </si>
  <si>
    <t>2013/12/24
2018/12/24</t>
  </si>
  <si>
    <t>NA11</t>
  </si>
  <si>
    <t>南安市石井阳紫山矿山开采场</t>
  </si>
  <si>
    <t>南安市石井后壁山矿区王长成矿段</t>
  </si>
  <si>
    <t>2729818.00,39639672.00;2729861.00,39639696.00;
2729848.00,39639722.00;2729828.00,39639775.00;
2729807.00,39639775.00;2729760.00,39639759.00;
2729606.00,39639776.00;2729600.00,39639689.00;
2729600.00,39639664.00;266.59,190,,1;</t>
  </si>
  <si>
    <t>2008/12/24
2018/12/24</t>
  </si>
  <si>
    <t>待注销</t>
  </si>
  <si>
    <t>NA12</t>
  </si>
  <si>
    <t>C3505832014017130132756</t>
  </si>
  <si>
    <t>南安市诗山水针坝石场</t>
  </si>
  <si>
    <t>诗山镇声东村水针坝采石场</t>
  </si>
  <si>
    <t>2794177.1000,39630582.7000;2794177.1000,39630812.7000;
2793967.1000,39630812.7000;2793967.1000,39630582.7000;
230.0000,133.0000,,1;</t>
  </si>
  <si>
    <t>2014/01/09
2019/01/09</t>
  </si>
  <si>
    <t>QG01</t>
  </si>
  <si>
    <t>C3500002010127110097570</t>
  </si>
  <si>
    <t>泉州市泉港磊秀石材有限公司</t>
  </si>
  <si>
    <t>泉州市泉港磊秀石材有限公司涂型陶瓷土（瓷石）矿</t>
  </si>
  <si>
    <t>20万m3/a</t>
  </si>
  <si>
    <t>2785502.8420,40378138.1150;2785502.8420,40377488.1150;
2785367.8420,40377299.1150;2785047.8420,40377618.1150;
2785747.8420,40378678.1150;2785687.8420,40378938.1150;
2785927.8420,40379068.1150;2785927.8420,40378143.1150;</t>
  </si>
  <si>
    <t>2010/12/23
2020/09/23</t>
  </si>
  <si>
    <t>QG02</t>
  </si>
  <si>
    <t>C3500002009067110022162</t>
  </si>
  <si>
    <t>泉州兴晟建材有限公司</t>
  </si>
  <si>
    <t>泉州兴晟建材有限公司邱后山矿段陶土（瓷石）矿</t>
  </si>
  <si>
    <t>责任有限公司</t>
  </si>
  <si>
    <t>8万m3/a</t>
  </si>
  <si>
    <t>2784857.7990,40376818.1150;2784322.7990,40376148.1150;
2783867.7990,40376423.1150;2784632.7990,40377033.1150;
170,150,,1;</t>
  </si>
  <si>
    <t>2015/06/08
2016/07/08</t>
  </si>
  <si>
    <t>TS01</t>
  </si>
  <si>
    <t>C3505212016037130141386</t>
  </si>
  <si>
    <t>泉州台商投资区沉坑内矿区</t>
  </si>
  <si>
    <t>2759626,39682885;2759493,39683131;
2759220,39682953;2759352,39682718;</t>
  </si>
  <si>
    <t>2016/03/02
2024/08/02</t>
  </si>
  <si>
    <t>台商投资区</t>
  </si>
  <si>
    <t>TS02</t>
  </si>
  <si>
    <t>C3505212015127130140880</t>
  </si>
  <si>
    <t>泉州市台商投资区西帽山矿区</t>
  </si>
  <si>
    <t>2759708.81,39682503.24;2759686.87,39682638.39;
2759626.91,39682885.30;2759441.79,39682772.76;
2759216.11,39682609.52;2759485.46,39682315.03;</t>
  </si>
  <si>
    <t>2015/12/24
2025/12/24</t>
  </si>
  <si>
    <t>TS03</t>
  </si>
  <si>
    <t>龙岩市泉秀矿业有限公司</t>
  </si>
  <si>
    <t>台商投资区汉河建筑用花岗岩矿</t>
  </si>
  <si>
    <t>2758269.768,40379731.419;2758523.974,40379940.906;
2758361.591,40380137.953;2758577.864,40380352.166;
2758678.324,40380509.660;2758572.540,40380568.250;
2758360.591,40380313.273;2758113.751,40379920.740;</t>
  </si>
  <si>
    <t>2015/06/05
2025/06/05</t>
  </si>
  <si>
    <t>TS04</t>
  </si>
  <si>
    <t>C3505212015127130140711</t>
  </si>
  <si>
    <t>泉州广华矿业有限公司</t>
  </si>
  <si>
    <t>福建省泉州台商投资区苍霞矿区</t>
  </si>
  <si>
    <t>2758889.97,39683109.13;2759169.44,39683532.17;
2759186.30,39683512.00;2759312.64,39683810.15;
2758772.64,39683822.07;2758756.97,39683112.07;</t>
  </si>
  <si>
    <t>2015/12/10
2025/12/10</t>
  </si>
  <si>
    <t>YC01</t>
  </si>
  <si>
    <t>C3500002011041110112237</t>
  </si>
  <si>
    <t>福建省天湖山能源实业有限公司</t>
  </si>
  <si>
    <t>福建省天湖山能源实业有限公司曲斗煤矿二号井</t>
  </si>
  <si>
    <t>煤</t>
  </si>
  <si>
    <t>重选</t>
  </si>
  <si>
    <t>1区
2822711.968,39599737.290;2821620.957,39599867.295;
2820981.949,39599582.294;2821066.949,39599317.291;
2821729.956,39599432.290;2821847.956,39599014.285;
2821373.949,39598357.280;2821486.949,39598002.275;
2822536.964,39599014.283;
2区
2821066.949,39599317.291;2821729.956,39599432.290;
2821847.956,39599014.285;2821373.949,39598357.280;
3区
2825975.306,39600882.490;2826898.616,39600875.487;
2826892.313,39600037.878;2826430.608,39600041.379;
2826427.507,39599622.575;2825042.592,39599632.880;
2825039.491,39599213.975;2824116.181,39599220.878;
2824119.282,39599639.783;2823657.678,39599643.184;
2823660.779,39600062.089;2822589.865,39599232.983;
2822678.767,39599600.387;2823446.976,39600063.689;
2823199.174,39600065.590;2823205.477,39600903.399;
2824128.787,39600896.396;2824131.888,39601315.300;
2825516.803,39601304.796;2825520.004,39601723.700;
2825981.709,39601720.099;</t>
  </si>
  <si>
    <t>2011/04/29
2017/12/29</t>
  </si>
  <si>
    <t>YC02</t>
  </si>
  <si>
    <t>C3500002012011120122350</t>
  </si>
  <si>
    <t>福建省天湖山能源实业有限公司含春煤矿</t>
  </si>
  <si>
    <t xml:space="preserve">A,2820174.9300,39596307.2610
L,2820151.9300,39596382.2620
M,2818831.9160,39596397.2670
N,2818546.9140,39596762.2720
B,2819737.9300,39597738.2780
J,2818116.9080,39596507.2700
K,2819113.9150,39595215.2530,(1)
Y,2817866.9090,39597632.2830
Z,2817732.9080,39597662.2840
D,2817486.9040,39597297.2810
4,2817538.9050,39597252.2800,(2)
L,2820151.9300,39596382.2620
M,2818831.9160,39596397.2670
N,2818546.9140,39596762.2720
B,2819737.9300,39597738.2780,(3)
C,2817946.9110,39597977.2870
X,2818135.9130,39597952.2860
Y,2817866.9090,39597632.2830
Z,2817732.9080,39597662.2840,(4)
I,2817946.9020,39595102.2560
O,2817711.8990,39595057.2560
P,2817346.9010,39596652.2740
Q,2817896.9070,39596712.2730
J,2818116.9080,39596507.2700,(5)
I,2817946.9020,39595102.2560
O,2817711.8990,39595057.2560
P,2817346.9010,39596652.2740
Q,2817896.9070,39596712.2730
J,2818116.9080,39596507.2700,(6)
D,2817486.9040,39597297.2810
E,2816836.9000,39598127.2920
F,2815946.8890,39597532.2880
R,2815946.8880,39597305.2860
S,2816346.8930,39597682.2890
T,2816566.8930,39596730.2780
W,2815946.8850,39596290.2750
G,2815946.8790,39594452.2550
H,2817946.9000,39594452.2490
I,2817946.9020,39595102.2560
O,2817711.8990,39595057.2560
P,2817346.9010,39596652.2740
Q,2817896.9070,39596712.2730
J,2818116.9080,39596507.2700,(7)
R,2815946.8880,39597305.2860
S,2816346.8930,39597682.2890
T,2816566.8930,39596730.2780
W,2815946.8850,39596290.2750,(8)
X,2818135.9130,39597952.2860
4,2817538.9050,39597252.2800
J,2818116.9080,39596507.2700
6,2818672.9160,39596938.2730
8,2818056.9120,39597662.2830
9,2818172.9130,39597856.2840,(9)
7,2818394.9140,39597259.2770
8,2818056.9120,39597662.2830
9,2818172.9130,39597856.2840
10,2818792.9190,39597628.2800,(10)
6,2818672.9160,39596938.2730
7,2818394.9140,39597259.2770
10,2818792.9190,39597628.2800
14,2819087.9210,39597257.2750,(11)
10,2818792.9190,39597628.2800
11,2818596.9180,39597890.2830
12,2819288.9250,39597792.2800
13,2819737.9300,39597738.2780
14,2819087.9210,39597257.2750,(12)
X,2818135.9130,39597952.2860
9,2818172.9130,39597856.2840
10,2818792.9190,39597628.2800
11,2818596.9180,39597890.2830,(13)
</t>
  </si>
  <si>
    <t>2012/01/10
2022/01/10</t>
  </si>
  <si>
    <t>YC03</t>
  </si>
  <si>
    <t>C3500002012091120127162</t>
  </si>
  <si>
    <t>福建省天湖山能源实业有限公司铅坑煤矿</t>
  </si>
  <si>
    <t>1区
2820031.938,39599302.294;2819656.934,39599322.295;
2819546.932,39599152.294;2819310.929,39599063.294;
2819430.929,39598471.287;2819010.923,39598128.285;
2818675.921,39598536.290;2818826.925,39599180.297;
2818135.913,39597952.286;2819636.929,39597752.279;
2819461.929,39598317.285;2819731.932,39598572.287;
2820261.938,39598562.285;
2区
2819461.929,39598317.285;2819731.932,39598572.287;
2820261.938,39598562.285;2820482.938,39597855.277;
2819737.930,39597738.278;2819636.929,39597752.279;
3区
2819310.929,39599063.294;2819430.929,39598471.287;
2818911.926,39599332.298;2818965.927,39599332.298;
2819146.927,39599002.294;
4区
2818714.922,39598701.292;2819101.924,39598204.285;
2819430.929,39598471.287;2818911.926,39599332.298;
2818826.925,39599180.297;
5区
2819010.923,39598128.285;2818675.921,39598536.290;
2818714.922,39598701.292;2819101.924,39598204.285;
6区
2819255.930,39599332.297;2819656.934,39599322.295;
2819546.932,39599152.294;2819310.929,39599063.294;
7区
2819255.930,39599332.297;2819310.929,39599063.294;
2819146.927,39599002.294;2818965.927,39599332.298;</t>
  </si>
  <si>
    <t>2012/09/26
2022/09/26</t>
  </si>
  <si>
    <t>YC04</t>
  </si>
  <si>
    <t>C3500002010121120102744</t>
  </si>
  <si>
    <t>福建省永春煤矿</t>
  </si>
  <si>
    <t>福建省永春煤矿南湖一号井</t>
  </si>
  <si>
    <t>2820482.938,39597855.277;2819737.930,39597738.278;
2820073.930,39596642.265;2820666.936,39596662.264;
2821061.944,39597697.273;</t>
  </si>
  <si>
    <t>2010/12/31
2014/12/31</t>
  </si>
  <si>
    <t>YC05</t>
  </si>
  <si>
    <t>C3500002010121120102134</t>
  </si>
  <si>
    <t>福建省永春煤矿官殊矿井</t>
  </si>
  <si>
    <t>1区 
2815804.887,39597435.288;2815066.876,39596507.280;
2815436.875,39594952.262;2815946.880,39594952.261;
2815946.885,39596290.275;2815686.881,39596107.274;
2815521.882,39596902.283;2815946.888,39597304.286;
2815946.889,39597537.288;
2区
2815946.885,39596290.275;2815686.881,39596107.274;
2815521.882,39596902.283;2815946.888,39597304.286;</t>
  </si>
  <si>
    <t>2010/12/31
2013/05/31</t>
  </si>
  <si>
    <t>YC06</t>
  </si>
  <si>
    <t>C3500002013091120131312</t>
  </si>
  <si>
    <t>永春县新嘉煤矿有限责任公司</t>
  </si>
  <si>
    <t>永春县新嘉煤矿有限责任公司南湖煤矿</t>
  </si>
  <si>
    <t>2820666.936,39596662.264;2820072.930,39596642.265;
2820174.930,39596307.261;2820296.930,39595867.256;</t>
  </si>
  <si>
    <t>2014/03/13
2023/03/13</t>
  </si>
  <si>
    <t>YC07</t>
  </si>
  <si>
    <t>C3500002010121120095915</t>
  </si>
  <si>
    <t>永春县新嘉煤矿有限责任公司曲斗煤矿</t>
  </si>
  <si>
    <t>1区
2821729.956,39599432.290;2821066.949,39599317.291;
2821373.949,39598357.280;2821847.956,39599014.285;
2区    
2822016.958,39598887.283;2821847.956,39599014.285;
2821373.949,39598357.280;2821486.949,39598002.275;</t>
  </si>
  <si>
    <t>2015/07/31
2019/07/31</t>
  </si>
  <si>
    <t>YC08</t>
  </si>
  <si>
    <t>C3500002010121120089941</t>
  </si>
  <si>
    <t>永春县新嘉煤矿有限责任公司新一煤矿</t>
  </si>
  <si>
    <t>2818102.908,39596495.270;2817896.907,39596712.273;
2817346.901,39596652.274;2817711.899,39595057.256;
2817864.901,39595097.256;</t>
  </si>
  <si>
    <t>2014/03/13
2023/04/13</t>
  </si>
  <si>
    <t>YC09</t>
  </si>
  <si>
    <t>C3500002010121120091892</t>
  </si>
  <si>
    <t>永春县长汀煤矿有限责任公司</t>
  </si>
  <si>
    <t>永春县长汀煤矿有限责任公司长汀煤矿</t>
  </si>
  <si>
    <t>1区
2816121.876,39593002.239;2815906.877,39593967.250;
2815946.877,39593952.250;2815946.880,39594952.261;
2815436.875,39594952.262;2815096.876,39596502.280;
2814046.862,39595612.274;2814491.860,39593452.249;
2813846.853,39593522.252;2813446.848,39593317.251;
2813851.850,39592452.241;
2区
2813446.848,39593317.251;2812946.841,39592682.246;
2810986.817,39591862.244;2811446.819,39590952.232;
2811996.825,39590852.230;2811996.826,39591372.235;
2813016.837,39591372.232;2813851.850,39592452.241;</t>
  </si>
  <si>
    <t>2010/12/16
2016/08/16</t>
  </si>
  <si>
    <t>YC10</t>
  </si>
  <si>
    <t>C3500002010121120091897</t>
  </si>
  <si>
    <t>永春县铅坑煤矿有限责任公司</t>
  </si>
  <si>
    <t>永春县铅坑煤矿有限责任公司铅坑煤矿</t>
  </si>
  <si>
    <t>1区
2820481.938,39597862.277;2820256.938,39598562.285;
2819731.932,39598572.287;2819461.929,39598317.285;
2819636.929,39597752.279;2819737.930,39597738.278;
2区
2819430.929,39598471.287;2818876.926,39599392.299;
2818714.922,39598701.292;2819101.924,39598204.285;
3区
2819101.924,39598204.285;2818714.922,39598701.292;
2818675.921,39598536.290;2819010.923,39598128.285;
4区
2818792.919,39597628.280;2818366.917,39598192.287;
2818172.913,39597856.284;
5区
2818792.919,39597628.280;2818172.913,39597856.284;
2818056.912,39597662.283;2818434.914,39597259.277;
6区
2819087.921,39597257.275;2818792.919,39597628.280;
2818434.914,39597259.277;2818672.916,39596938.273;
7区
2819246.930,39599372.297;2818876.926,39599392.299;
2819430.929,39598471.287;
8区
2819501.927,39597544.277;2819737.930,39597738.278;
2819288.925,39597792.280;2818675.921,39598536.290;
2818366.917,39598192.287;2819087.921,39597257.275;
9区
2820256.938,39598562.285;2820071.938,39599182.293;
2819246.930,39599372.297;2819430.929,39598471.287;
2819010.923,39598128.285;2819288.925,39597792.280;
2819636.929,39597752.279;2819461.929,39598317.285;
2819731.932,39598572.287;</t>
  </si>
  <si>
    <t>2014/01/22
2023/07/22</t>
  </si>
  <si>
    <t>YC11</t>
  </si>
  <si>
    <t>C3500002014041120133629</t>
  </si>
  <si>
    <t>永春县含春煤矿有限责任公司</t>
  </si>
  <si>
    <t>永春县含春煤矿有限责任公司含春煤矿</t>
  </si>
  <si>
    <t>2820151.930,39596382.262;2819737.930,39597738.278;
2818546.914,39596762.272;2818831.916,39596397.267;</t>
  </si>
  <si>
    <t>2023/07/08</t>
  </si>
  <si>
    <t>YC12</t>
  </si>
  <si>
    <t>C3500002010121120095917</t>
  </si>
  <si>
    <t>永春县西萍煤矿有限责任公司</t>
  </si>
  <si>
    <t>永春县西萍煤矿有限责任公司西萍煤矿</t>
  </si>
  <si>
    <t>1区
2818447.918,39598507.291;2818135.913,39597952.286;
2817946.911,39597977.287;2817732.908,39597662.284;
2817091.902,39597806.287;2816728.903,39599387.306;
2817569.9680,39598956.7397;2817686.5083,39599000.7317
2817728.2543,39598875.7083
2区
2818447.918,39598507.291;2818135.913,39597952.286;
2818556.919,39598452.290;
3区
2818135.913,39597952.286;2817946.911,39597977.287;
2817732.908,39597662.284;2817866.909,39597632.283;</t>
  </si>
  <si>
    <t>2023/02/11</t>
  </si>
  <si>
    <t>YC13</t>
  </si>
  <si>
    <t>C3500002010121130091893</t>
  </si>
  <si>
    <t>永春县荷殊煤矿有限责任公司</t>
  </si>
  <si>
    <t>永春县荷殊煤矿有限责任公司荷殊煤矿</t>
  </si>
  <si>
    <t>2816971.902,39598287.293;2816728.903,39599387.306;
2815946.896,39599772.312;2815231.886,39599202.308;
2815656.885,39597327.287;</t>
  </si>
  <si>
    <t>2015/08/19
2016/08/19</t>
  </si>
  <si>
    <t>YC14</t>
  </si>
  <si>
    <t>C3500002013091120131313</t>
  </si>
  <si>
    <t>永春县新二煤矿有限责任公司</t>
  </si>
  <si>
    <t>永春县新二煤矿有限责任公司新二煤矿</t>
  </si>
  <si>
    <t>2816566.893,39596730.278;2816346.893,39597682.289;
2815521.882,39596902.283;2815686.881,39596107.274;</t>
  </si>
  <si>
    <t>2013/09/13
2023/09/13</t>
  </si>
  <si>
    <t>YC15</t>
  </si>
  <si>
    <t>C3500002010121120097566</t>
  </si>
  <si>
    <t>永春县青竹安煤矿有限责任公司</t>
  </si>
  <si>
    <t>永春县青竹安煤矿有限责任公司青竹安煤矿</t>
  </si>
  <si>
    <t>2820811.949,39600117.300;2819836.938,39599952.302;
2820031.938,39599302.294;2820981.949,39599582.294;</t>
  </si>
  <si>
    <t>2016/05/23
2026/05/23</t>
  </si>
  <si>
    <t>YC16</t>
  </si>
  <si>
    <t>C3505252011017120103404</t>
  </si>
  <si>
    <t>刘培柱</t>
  </si>
  <si>
    <t>永春县湖洋培柱采石场</t>
  </si>
  <si>
    <t>2812679.000,39645454.000;2812765.000,39645474.000;
2812740.000,39645584.000;2812654.000,39645564.000;</t>
  </si>
  <si>
    <t>2011/01/10
2017/01/10</t>
  </si>
  <si>
    <t>YC17</t>
  </si>
  <si>
    <t>C3505252011107130118788</t>
  </si>
  <si>
    <t>永春县石邦湖石业开发有限公司</t>
  </si>
  <si>
    <t>2817354.883,39590616.211;2817354.883,39590687.211;
2817215.883,39590687.211;2817215.883,39590616.211;</t>
  </si>
  <si>
    <t>2014/04/16
2021/04/16</t>
  </si>
  <si>
    <t>YC18</t>
  </si>
  <si>
    <t>C3505252012047120123954</t>
  </si>
  <si>
    <t>张永平</t>
  </si>
  <si>
    <t>永春县东平深坑石窟</t>
  </si>
  <si>
    <t>2804096.885,39636172.741;2804096.886,39636272.740;
2803996.886,39636272.741;2803996.885,39636172.741;</t>
  </si>
  <si>
    <t>2012/04/12
2019/04/12</t>
  </si>
  <si>
    <t>YC19</t>
  </si>
  <si>
    <t>C3505252014107130136069</t>
  </si>
  <si>
    <t>福建翔达管桩有限公司</t>
  </si>
  <si>
    <t>永春县天马山建筑用凝灰岩矿</t>
  </si>
  <si>
    <t>2811210.0000,39628230.0000; 2811300.0000,39628360.0000;
2811140.0000,39628430.0000;2811070.0000,39628530.0000;
2810950.0000,39628400.0000;</t>
  </si>
  <si>
    <t>2014/10/31
2022/04/30</t>
  </si>
  <si>
    <t>YC20</t>
  </si>
  <si>
    <t>C3505252009057120019340</t>
  </si>
  <si>
    <t>潘永乐</t>
  </si>
  <si>
    <t>永春县达埔镇大吕采石场</t>
  </si>
  <si>
    <t>2800661.644,39611884.684;2800685.282,39611919.385;
2800650.009,39612083.016;2800557.729,39612082.698;
2800494.603,39611971.961;</t>
  </si>
  <si>
    <t>2013/09/26
2017/09/26</t>
  </si>
  <si>
    <t>YC21</t>
  </si>
  <si>
    <t>C3505252101057120065400</t>
  </si>
  <si>
    <t>陈海水</t>
  </si>
  <si>
    <t>永春县坑仔口大湾坑采石场</t>
  </si>
  <si>
    <t>2817981.928,39603042.341;2818036.929,39603177.342;
2817971.928,39603202.342;2817921.927,39603067.341;</t>
  </si>
  <si>
    <t>2014/07/30
2019/01/30</t>
  </si>
  <si>
    <t>YC22</t>
  </si>
  <si>
    <t>C3505252013017120128476</t>
  </si>
  <si>
    <t>颜晓民</t>
  </si>
  <si>
    <t>永春县东平仙峰山采石场</t>
  </si>
  <si>
    <t>2802131.857,39633377.714;2802146.857,39633412.714;
2802121.857,39633422.714;2802106.857,39633387.714;</t>
  </si>
  <si>
    <t>2015/05/26
2015/12/26</t>
  </si>
  <si>
    <t>YC23</t>
  </si>
  <si>
    <t>C3505252009047130010583</t>
  </si>
  <si>
    <t>2820682.667,39590625.933;2820756.877,39590745.853;
2820696.997,39590782.903;2820622.797,39590662.993;</t>
  </si>
  <si>
    <t>2014/09/25
2022/02/25</t>
  </si>
  <si>
    <t>YC24</t>
  </si>
  <si>
    <t>C3505252015057130139094</t>
  </si>
  <si>
    <t>陈金童</t>
  </si>
  <si>
    <t xml:space="preserve">2812435.5400,39646706.3900;2812501.7200,39647037.6700;
2812423.1800,39647067.6900;2812362.9800,39646995.8400; 
2812337.4700,39646743.8900; </t>
  </si>
  <si>
    <t>2015/05/21
2023/05/21</t>
  </si>
  <si>
    <t>YC25</t>
  </si>
  <si>
    <t>C3505252010057120065856</t>
  </si>
  <si>
    <t>永春联福矿业有限公司</t>
  </si>
  <si>
    <t>永春介福扬美瓷土矿</t>
  </si>
  <si>
    <t>2816403.013,39634587.680;2816455.013,39634502.679;
2816947.020,39634808.681;2816947.021,39635232.685;
2816403.015,39635232.687;</t>
  </si>
  <si>
    <t>2013/06/10
2016/05/10</t>
  </si>
  <si>
    <t>YC26</t>
  </si>
  <si>
    <t>C3500002010127120091888</t>
  </si>
  <si>
    <t>福建省永春水泥厂</t>
  </si>
  <si>
    <t>2819656.93,39599322.30;2819255.93,39599332.30;
2818965.93,39599332.30;2818926.93,39599402.30;
2819146.93,39599752.30;2819546.93,39599752.30;
660,500,,1;2819656.93,39599322.30;
2819546.93,39599152.29;2819146.93,39599002.29;
2818965.93,39599332.30;2819255.93,39599332.30;
610,500,,1;2819388.05,39599752.30;
2819634.93,39600321.35;2819625.76,39600325.33;
2819389.07,39599779.77;2819342.43,39599800.00;
2819656.21,39600665.15;2819646.81,39600668.56;
2819314.49,39599752.30;550,500,,1;
2819219.15,39599752.30;2819251.55,39599967.38;
2819241.61,39599968.61;2819209.04,39599752.30;
630,620,,1;</t>
  </si>
  <si>
    <t>2015/01/04
2016/01/04</t>
  </si>
  <si>
    <t>YC27</t>
  </si>
  <si>
    <t>C3505002010117120083419</t>
  </si>
  <si>
    <t>2819446.930,39598855.291;2819309.929,39599062.294;
2818995.924,39 598613.290;2819193.925,39598358.287;
2819427.928,39598483.287;</t>
  </si>
  <si>
    <t>2010/11/29
2018/11/29</t>
  </si>
  <si>
    <t>YC28</t>
  </si>
  <si>
    <t>C3505002012067120125882</t>
  </si>
  <si>
    <t>永春县横口云溪灰石矿</t>
  </si>
  <si>
    <t>2813016.835,39590952.227;2813016.837,39591372.232;
2812516.831,39591372.233;2812496.830,39591122.231;
2812056.826,39591122.232;2811996.824,39590852.230;
2812516.830,39590852.228;2812516.830,39590952.229;</t>
  </si>
  <si>
    <t>2012/06/20
2019/06/20</t>
  </si>
  <si>
    <t>YC29</t>
  </si>
  <si>
    <t>C3500002010123220095901</t>
  </si>
  <si>
    <t>福建省永春县玉斗镇铅锌矿</t>
  </si>
  <si>
    <t>吨</t>
  </si>
  <si>
    <t>2812056.880,39606902.403;2812966.883,39607627.400;
2813056.882,39607527.399;2812146.880,39606777.403;</t>
  </si>
  <si>
    <t>2010/12/16
2016/04/16</t>
  </si>
  <si>
    <t>YC30</t>
  </si>
  <si>
    <t>C3500002009023220005185</t>
  </si>
  <si>
    <t>永春县宏业矿产有限公司</t>
  </si>
  <si>
    <t>2821773.027,39610762.415;2820527.027,39610762.441;
2820527.034,39611102.441;2821773.034,39611102.415;</t>
  </si>
  <si>
    <t>2011/06/01
2017/09/01</t>
  </si>
  <si>
    <t>YC31</t>
  </si>
  <si>
    <t>C3500002011028120107699</t>
  </si>
  <si>
    <t>福建永春锦源矿泉水有限公司</t>
  </si>
  <si>
    <t>2811796.8840,39609710.8470;2811796.8840,39609910.8470;
2811596.8840,39609910.8470;2811596.8840,39609710.8470;</t>
  </si>
  <si>
    <t>2011/02/25
2015/09/01</t>
  </si>
  <si>
    <t>YC32</t>
  </si>
  <si>
    <t>C3500002011028120107698</t>
  </si>
  <si>
    <t>福建省永春盘龙矿泉水有限公司</t>
  </si>
  <si>
    <t>2814258.884,39601777.334;2814330.885,39601848.334;
2814258.885,39601919.334;2814184.885,39601848.334;</t>
  </si>
  <si>
    <t>2011/02/25
2014/12/25</t>
  </si>
  <si>
    <t>附表8  泉州市主要矿产资源调查评价分区表</t>
  </si>
  <si>
    <t>项目
编号</t>
  </si>
  <si>
    <t>主攻
矿种
名称</t>
  </si>
  <si>
    <t>主要拐点坐标</t>
  </si>
  <si>
    <r>
      <t>工作区
面积
（km</t>
    </r>
    <r>
      <rPr>
        <b/>
        <vertAlign val="superscript"/>
        <sz val="10"/>
        <color indexed="8"/>
        <rFont val="宋体"/>
        <family val="0"/>
      </rPr>
      <t>2</t>
    </r>
    <r>
      <rPr>
        <b/>
        <sz val="10"/>
        <color indexed="8"/>
        <rFont val="宋体"/>
        <family val="0"/>
      </rPr>
      <t>）</t>
    </r>
  </si>
  <si>
    <t>主要
工作
内容</t>
  </si>
  <si>
    <t>规划工作
期限（月）</t>
  </si>
  <si>
    <t>预期主要成果</t>
  </si>
  <si>
    <t>矿产地
总数
（个）</t>
  </si>
  <si>
    <t>大中型
矿产地
（个）</t>
  </si>
  <si>
    <t>预测
资源量</t>
  </si>
  <si>
    <t>DQ007</t>
  </si>
  <si>
    <t>福建永春地区重点调查评价</t>
  </si>
  <si>
    <t>金多金属矿</t>
  </si>
  <si>
    <t>泉州市永春县</t>
  </si>
  <si>
    <t>1181500,252000;1183000,252000;1183000,251000;1181500,251000</t>
  </si>
  <si>
    <t>1:5万矿产地质、水系沉积物、地面高磁测量；1:1万地质矿产检查</t>
  </si>
  <si>
    <t>DQ013</t>
  </si>
  <si>
    <t>福建水口地区重点调查评价</t>
  </si>
  <si>
    <t>泉州市德化县</t>
  </si>
  <si>
    <t>1181500,254000;1183000,254000,1183000,255000;1181500,255000</t>
  </si>
  <si>
    <r>
      <t>1</t>
    </r>
    <r>
      <rPr>
        <sz val="10"/>
        <color indexed="8"/>
        <rFont val="宋体"/>
        <family val="0"/>
      </rPr>
      <t>︰</t>
    </r>
    <r>
      <rPr>
        <sz val="10"/>
        <color indexed="8"/>
        <rFont val="仿宋_GB2312"/>
        <family val="3"/>
      </rPr>
      <t>5万矿产地质、地面高磁测量458km</t>
    </r>
    <r>
      <rPr>
        <vertAlign val="superscript"/>
        <sz val="10"/>
        <color indexed="8"/>
        <rFont val="仿宋_GB2312"/>
        <family val="3"/>
      </rPr>
      <t>2</t>
    </r>
    <r>
      <rPr>
        <sz val="10"/>
        <color indexed="8"/>
        <rFont val="仿宋_GB2312"/>
        <family val="3"/>
      </rPr>
      <t>，1:1万地质矿产检查</t>
    </r>
  </si>
  <si>
    <r>
      <t>DQ00</t>
    </r>
    <r>
      <rPr>
        <sz val="10"/>
        <color indexed="8"/>
        <rFont val="仿宋_GB2312"/>
        <family val="3"/>
      </rPr>
      <t>8</t>
    </r>
  </si>
  <si>
    <t>福建西坪地区重点调查评价</t>
  </si>
  <si>
    <t>铜多金属矿</t>
  </si>
  <si>
    <t>泉州市安溪县</t>
  </si>
  <si>
    <r>
      <t>11</t>
    </r>
    <r>
      <rPr>
        <sz val="10"/>
        <color indexed="8"/>
        <rFont val="仿宋_GB2312"/>
        <family val="3"/>
      </rPr>
      <t>74</t>
    </r>
    <r>
      <rPr>
        <sz val="10"/>
        <color indexed="8"/>
        <rFont val="仿宋_GB2312"/>
        <family val="3"/>
      </rPr>
      <t>500,25</t>
    </r>
    <r>
      <rPr>
        <sz val="10"/>
        <color indexed="8"/>
        <rFont val="仿宋_GB2312"/>
        <family val="3"/>
      </rPr>
      <t>1</t>
    </r>
    <r>
      <rPr>
        <sz val="10"/>
        <color indexed="8"/>
        <rFont val="仿宋_GB2312"/>
        <family val="3"/>
      </rPr>
      <t>000;118</t>
    </r>
    <r>
      <rPr>
        <sz val="10"/>
        <color indexed="8"/>
        <rFont val="仿宋_GB2312"/>
        <family val="3"/>
      </rPr>
      <t>0</t>
    </r>
    <r>
      <rPr>
        <sz val="10"/>
        <color indexed="8"/>
        <rFont val="仿宋_GB2312"/>
        <family val="3"/>
      </rPr>
      <t>000,25</t>
    </r>
    <r>
      <rPr>
        <sz val="10"/>
        <color indexed="8"/>
        <rFont val="仿宋_GB2312"/>
        <family val="3"/>
      </rPr>
      <t>1</t>
    </r>
    <r>
      <rPr>
        <sz val="10"/>
        <color indexed="8"/>
        <rFont val="仿宋_GB2312"/>
        <family val="3"/>
      </rPr>
      <t>000;118</t>
    </r>
    <r>
      <rPr>
        <sz val="10"/>
        <color indexed="8"/>
        <rFont val="仿宋_GB2312"/>
        <family val="3"/>
      </rPr>
      <t>0</t>
    </r>
    <r>
      <rPr>
        <sz val="10"/>
        <color indexed="8"/>
        <rFont val="仿宋_GB2312"/>
        <family val="3"/>
      </rPr>
      <t>000,25</t>
    </r>
    <r>
      <rPr>
        <sz val="10"/>
        <color indexed="8"/>
        <rFont val="仿宋_GB2312"/>
        <family val="3"/>
      </rPr>
      <t>0</t>
    </r>
    <r>
      <rPr>
        <sz val="10"/>
        <color indexed="8"/>
        <rFont val="仿宋_GB2312"/>
        <family val="3"/>
      </rPr>
      <t>000;11</t>
    </r>
    <r>
      <rPr>
        <sz val="10"/>
        <color indexed="8"/>
        <rFont val="仿宋_GB2312"/>
        <family val="3"/>
      </rPr>
      <t>74</t>
    </r>
    <r>
      <rPr>
        <sz val="10"/>
        <color indexed="8"/>
        <rFont val="仿宋_GB2312"/>
        <family val="3"/>
      </rPr>
      <t>500,25</t>
    </r>
    <r>
      <rPr>
        <sz val="10"/>
        <color indexed="8"/>
        <rFont val="仿宋_GB2312"/>
        <family val="3"/>
      </rPr>
      <t>0</t>
    </r>
    <r>
      <rPr>
        <sz val="10"/>
        <color indexed="8"/>
        <rFont val="仿宋_GB2312"/>
        <family val="3"/>
      </rPr>
      <t>000</t>
    </r>
  </si>
  <si>
    <r>
      <rPr>
        <b/>
        <sz val="14"/>
        <color indexed="8"/>
        <rFont val="宋体"/>
        <family val="0"/>
      </rPr>
      <t>附表</t>
    </r>
    <r>
      <rPr>
        <b/>
        <sz val="14"/>
        <color indexed="8"/>
        <rFont val="Times New Roman"/>
        <family val="1"/>
      </rPr>
      <t xml:space="preserve">9  </t>
    </r>
    <r>
      <rPr>
        <b/>
        <sz val="14"/>
        <color indexed="8"/>
        <rFont val="宋体"/>
        <family val="0"/>
      </rPr>
      <t>泉州市矿产资源勘查分区表</t>
    </r>
  </si>
  <si>
    <r>
      <rPr>
        <b/>
        <sz val="10"/>
        <color indexed="8"/>
        <rFont val="宋体"/>
        <family val="0"/>
      </rPr>
      <t>序
号</t>
    </r>
  </si>
  <si>
    <r>
      <rPr>
        <b/>
        <sz val="10"/>
        <color indexed="8"/>
        <rFont val="宋体"/>
        <family val="0"/>
      </rPr>
      <t>编号</t>
    </r>
  </si>
  <si>
    <r>
      <rPr>
        <b/>
        <sz val="10"/>
        <color indexed="8"/>
        <rFont val="宋体"/>
        <family val="0"/>
      </rPr>
      <t>名称</t>
    </r>
  </si>
  <si>
    <r>
      <rPr>
        <b/>
        <sz val="10"/>
        <color indexed="8"/>
        <rFont val="宋体"/>
        <family val="0"/>
      </rPr>
      <t>所在
行政区
名称</t>
    </r>
  </si>
  <si>
    <r>
      <rPr>
        <b/>
        <sz val="10"/>
        <color indexed="8"/>
        <rFont val="宋体"/>
        <family val="0"/>
      </rPr>
      <t>分区类别</t>
    </r>
  </si>
  <si>
    <r>
      <rPr>
        <b/>
        <sz val="10"/>
        <color indexed="8"/>
        <rFont val="宋体"/>
        <family val="0"/>
      </rPr>
      <t>分区面积
（</t>
    </r>
    <r>
      <rPr>
        <b/>
        <sz val="10"/>
        <color indexed="8"/>
        <rFont val="Times New Roman"/>
        <family val="1"/>
      </rPr>
      <t>km</t>
    </r>
    <r>
      <rPr>
        <b/>
        <vertAlign val="superscript"/>
        <sz val="10"/>
        <color indexed="8"/>
        <rFont val="Times New Roman"/>
        <family val="1"/>
      </rPr>
      <t>2</t>
    </r>
    <r>
      <rPr>
        <b/>
        <sz val="10"/>
        <color indexed="8"/>
        <rFont val="宋体"/>
        <family val="0"/>
      </rPr>
      <t>）</t>
    </r>
  </si>
  <si>
    <r>
      <rPr>
        <b/>
        <sz val="10"/>
        <color indexed="8"/>
        <rFont val="宋体"/>
        <family val="0"/>
      </rPr>
      <t>拐点坐标</t>
    </r>
  </si>
  <si>
    <r>
      <rPr>
        <b/>
        <sz val="10"/>
        <color indexed="8"/>
        <rFont val="宋体"/>
        <family val="0"/>
      </rPr>
      <t>主要矿种</t>
    </r>
  </si>
  <si>
    <r>
      <rPr>
        <b/>
        <sz val="10"/>
        <color indexed="8"/>
        <rFont val="宋体"/>
        <family val="0"/>
      </rPr>
      <t>已设
探矿权
数量</t>
    </r>
  </si>
  <si>
    <r>
      <rPr>
        <b/>
        <sz val="10"/>
        <color indexed="8"/>
        <rFont val="宋体"/>
        <family val="0"/>
      </rPr>
      <t>拟设
探矿权
数量</t>
    </r>
  </si>
  <si>
    <r>
      <rPr>
        <b/>
        <sz val="10"/>
        <color indexed="8"/>
        <rFont val="宋体"/>
        <family val="0"/>
      </rPr>
      <t>备注</t>
    </r>
  </si>
  <si>
    <t>KZ001</t>
  </si>
  <si>
    <t>永春下洋重点勘查区</t>
  </si>
  <si>
    <r>
      <rPr>
        <sz val="9"/>
        <color indexed="8"/>
        <rFont val="宋体"/>
        <family val="0"/>
      </rPr>
      <t>重点勘查区</t>
    </r>
  </si>
  <si>
    <t>2820975.14,599734.47;2820975.14,590530.71;
2814506.36,590530.71;2814506.36,599734.47;</t>
  </si>
  <si>
    <t>煤、石灰岩</t>
  </si>
  <si>
    <t>KZ002</t>
  </si>
  <si>
    <r>
      <rPr>
        <sz val="9"/>
        <color indexed="8"/>
        <rFont val="宋体"/>
        <family val="0"/>
      </rPr>
      <t>德化双旗山</t>
    </r>
    <r>
      <rPr>
        <sz val="9"/>
        <color indexed="8"/>
        <rFont val="Times New Roman"/>
        <family val="1"/>
      </rPr>
      <t>—</t>
    </r>
    <r>
      <rPr>
        <sz val="9"/>
        <color indexed="8"/>
        <rFont val="宋体"/>
        <family val="0"/>
      </rPr>
      <t>东洋金铜多金属重点勘查区</t>
    </r>
  </si>
  <si>
    <t>重点勘查区</t>
  </si>
  <si>
    <t xml:space="preserve">1181016,255545;1181227,255544;
1181231,255855;1182505,255839;
1182505,255702;1182815,255706;
1182800,254447;1181006,254451;
1181013,254926;1181147,254927;
1181151,255226;1181015,255228
</t>
  </si>
  <si>
    <t>金、铜、多金属</t>
  </si>
  <si>
    <t>KZ003</t>
  </si>
  <si>
    <t>德化美湖重点勘查区</t>
  </si>
  <si>
    <t>2834860.71,615101.05;2828006.63,615101.05;
2827985.23,604786.40;2837319.80,604786.91;
2837349.81,614180.33;2834870.94,614210.94;</t>
  </si>
  <si>
    <t>铁、多金属、石灰岩</t>
  </si>
  <si>
    <t>KZ004</t>
  </si>
  <si>
    <t>德化汤头重点勘查区</t>
  </si>
  <si>
    <t>2850617.60,611531.96;2850617.60,615100.70;
2854034.01,615100.70;2854034.01,611531.96;</t>
  </si>
  <si>
    <t>KZ005</t>
  </si>
  <si>
    <t>安溪潘田铁矿外围重点勘查区</t>
  </si>
  <si>
    <t>2799556.72,585180.47;2799502.06,576368.36;
2804581.60,576339.60;2804633.01,585148.42;</t>
  </si>
  <si>
    <t>KZ006</t>
  </si>
  <si>
    <t>安溪湖上重点勘查区</t>
  </si>
  <si>
    <t>2783458.09,603384.21;2783698.19,603384.21;
2787655.72,603384.21;2787657.78,601322.72;
2795988.90,601322.72;2795988.90,593120.64;
2783698.19,593120.64;2783458.09,593120.64;</t>
  </si>
  <si>
    <t>铜、多金属、石灰岩</t>
  </si>
  <si>
    <t>KX001</t>
  </si>
  <si>
    <t>德化葛坑森林公园</t>
  </si>
  <si>
    <t>限制勘查区</t>
  </si>
  <si>
    <t>拟设范围扣除压覆面积</t>
  </si>
  <si>
    <t>KX002</t>
  </si>
  <si>
    <t>福建戴云山国家地质公园（德化县上涌镇自来水厂水源保护区）</t>
  </si>
  <si>
    <t>KX003</t>
  </si>
  <si>
    <t>德化石牛山国家地质公园</t>
  </si>
  <si>
    <t>KX004</t>
  </si>
  <si>
    <t>福建省德化唐寨山森林公园(德化县第二水厂水源保护区)</t>
  </si>
  <si>
    <t>KX005</t>
  </si>
  <si>
    <t>德化龙门滩水库重要水源地</t>
  </si>
  <si>
    <t>KX006</t>
  </si>
  <si>
    <t>永春天湖山森林公园</t>
  </si>
  <si>
    <t>KX007</t>
  </si>
  <si>
    <t>三班镇长林水库水源保护区</t>
  </si>
  <si>
    <t>KX008</t>
  </si>
  <si>
    <t>蓬壶镇自来水厂水源保护区</t>
  </si>
  <si>
    <t>KX009</t>
  </si>
  <si>
    <t>福建永春牛姆林</t>
  </si>
  <si>
    <t>KX010</t>
  </si>
  <si>
    <t>湖洋镇阳高水库水源保护区</t>
  </si>
  <si>
    <t>KX011</t>
  </si>
  <si>
    <t>福建永春桃溪国家湿地公园</t>
  </si>
  <si>
    <t>KX012</t>
  </si>
  <si>
    <t>安溪白濑水库重要水源地</t>
  </si>
  <si>
    <t>KX013</t>
  </si>
  <si>
    <t>福建省安溪白濑森林公园</t>
  </si>
  <si>
    <t>KX014</t>
  </si>
  <si>
    <t>福建省永春魁星岩森林公园</t>
  </si>
  <si>
    <t>KX015</t>
  </si>
  <si>
    <t>永春碧卿森林公园</t>
  </si>
  <si>
    <t>KX016</t>
  </si>
  <si>
    <t>福建省南安五台山森林公园</t>
  </si>
  <si>
    <t>KX017</t>
  </si>
  <si>
    <t>南安山美水库重要水源地</t>
  </si>
  <si>
    <t>KX018</t>
  </si>
  <si>
    <t>福建省罗溪森林公园(罗溪镇自来水厂水源保护区)</t>
  </si>
  <si>
    <t>KX019</t>
  </si>
  <si>
    <t>诗山镇民主水库水源保护区</t>
  </si>
  <si>
    <t>KX020</t>
  </si>
  <si>
    <t>湖头镇火烧桥水库水源保护区</t>
  </si>
  <si>
    <t>石灰岩</t>
  </si>
  <si>
    <t>KX021</t>
  </si>
  <si>
    <t>马甲镇自来水厂水源保护区</t>
  </si>
  <si>
    <t>KX022</t>
  </si>
  <si>
    <t>泗洲水库水源保护区</t>
  </si>
  <si>
    <t>泉港区</t>
  </si>
  <si>
    <t>KX023</t>
  </si>
  <si>
    <t>菱溪水库水源保护区(梅山水库)</t>
  </si>
  <si>
    <t>KX024</t>
  </si>
  <si>
    <t>梅山镇自来水厂水源保护区</t>
  </si>
  <si>
    <t>KX025</t>
  </si>
  <si>
    <t>洪濑镇自来水厂水源保护区</t>
  </si>
  <si>
    <t>KX026</t>
  </si>
  <si>
    <t>泉州仙公山风景名胜区</t>
  </si>
  <si>
    <t>KX027</t>
  </si>
  <si>
    <t>安溪清水岩风景名胜区</t>
  </si>
  <si>
    <t>KX028</t>
  </si>
  <si>
    <t>福建省安溪凤山森林公园(安溪县自来水厂大岭、城关水源保护区)</t>
  </si>
  <si>
    <t>KX029</t>
  </si>
  <si>
    <t>福建省惠安科山森林公园</t>
  </si>
  <si>
    <t>KX030</t>
  </si>
  <si>
    <t>安溪阆苑岩森林公园</t>
  </si>
  <si>
    <t>KX031</t>
  </si>
  <si>
    <t>官桥镇自来水厂水源保护区</t>
  </si>
  <si>
    <t>KX032</t>
  </si>
  <si>
    <t>仑苍镇自来水厂水源保护区</t>
  </si>
  <si>
    <t>KX033</t>
  </si>
  <si>
    <t>美林水厂水源保护区</t>
  </si>
  <si>
    <t>KX034</t>
  </si>
  <si>
    <t>晋江干流水源保护区</t>
  </si>
  <si>
    <t>KX035</t>
  </si>
  <si>
    <t>泉州清源山风景名胜区(北高干渠水源保护区、双阳街道新南水库水源保护区、桃源水库水源保护区)</t>
  </si>
  <si>
    <t>南安市、丰泽区</t>
  </si>
  <si>
    <t>KX036</t>
  </si>
  <si>
    <t>南高干渠水源保护区</t>
  </si>
  <si>
    <t>鲤城区、晋江市</t>
  </si>
  <si>
    <t>KX037</t>
  </si>
  <si>
    <t>福建泉州湾河口湿地、泉州森林公园(洛阳江、黄塘溪水源保护区)</t>
  </si>
  <si>
    <t>洛江区、晋江市</t>
  </si>
  <si>
    <t>KX038</t>
  </si>
  <si>
    <t>锦芳水库水源保护区</t>
  </si>
  <si>
    <t>KX039</t>
  </si>
  <si>
    <t>福建省惠安文笔山森林公园(张坂镇美峰水库涂寨镇互助水库水源保护区　)</t>
  </si>
  <si>
    <t>KX040</t>
  </si>
  <si>
    <t>福建省惠安崇武海滨森林公园</t>
  </si>
  <si>
    <t>KX041</t>
  </si>
  <si>
    <t>英都镇自来水厂水源保护区</t>
  </si>
  <si>
    <t>KX042</t>
  </si>
  <si>
    <t>安溪龙门森林公园</t>
  </si>
  <si>
    <t>KX043</t>
  </si>
  <si>
    <t>溪美街道后桥水库水源保护区</t>
  </si>
  <si>
    <t>KX044</t>
  </si>
  <si>
    <t>福建省南安罗山森林公园(水头镇石壁水库水源保护区)</t>
  </si>
  <si>
    <t>KX045</t>
  </si>
  <si>
    <t>磁灶镇新安水库水源保护区</t>
  </si>
  <si>
    <t>晋江市</t>
  </si>
  <si>
    <t>KX046</t>
  </si>
  <si>
    <t>磁灶镇东山水库水源保护区</t>
  </si>
  <si>
    <t>KX047</t>
  </si>
  <si>
    <t>石狮灵秀山森林公园</t>
  </si>
  <si>
    <t>石狮市</t>
  </si>
  <si>
    <t>KX048</t>
  </si>
  <si>
    <t>安海镇溪边水库水源保护区</t>
  </si>
  <si>
    <t>KX049</t>
  </si>
  <si>
    <t>东石镇草洪塘水库水源保护区</t>
  </si>
  <si>
    <t>KX050</t>
  </si>
  <si>
    <t>石井镇苏内水库水源保护区</t>
  </si>
  <si>
    <t>KX051</t>
  </si>
  <si>
    <t>晋江深沪湾国家地质公园(龙湖镇龙湖水源保护区)</t>
  </si>
  <si>
    <t>KX052</t>
  </si>
  <si>
    <t>福建安溪云中山</t>
  </si>
  <si>
    <t>KX053</t>
  </si>
  <si>
    <t>福建省安溪丰田森林公园</t>
  </si>
  <si>
    <t>KX054</t>
  </si>
  <si>
    <t>安溪虎邱森林公园</t>
  </si>
  <si>
    <t>KX055</t>
  </si>
  <si>
    <t>安溪龙涓森林公园</t>
  </si>
  <si>
    <t>KX056</t>
  </si>
  <si>
    <t>永春县第三水厂水源保护区(永春县自来水厂水源保护区)</t>
  </si>
  <si>
    <t>KX057</t>
  </si>
  <si>
    <t>福建省南安灵应森林公园</t>
  </si>
  <si>
    <t>KX058</t>
  </si>
  <si>
    <t>洛江惠女水库重要水源地</t>
  </si>
  <si>
    <t>KX059</t>
  </si>
  <si>
    <t>晋江紫帽山风景名胜区</t>
  </si>
  <si>
    <t>KX060</t>
  </si>
  <si>
    <t>石狮市宝盖山风景名胜区</t>
  </si>
  <si>
    <t>附表10  泉州市主要矿产资源勘查规划区块表</t>
  </si>
  <si>
    <t>区块
编号</t>
  </si>
  <si>
    <t>区块名称</t>
  </si>
  <si>
    <t>勘查
主矿种
代码</t>
  </si>
  <si>
    <t>勘查主矿种</t>
  </si>
  <si>
    <t>区块范围
（拐点坐标）</t>
  </si>
  <si>
    <t>区块面积
（km2）</t>
  </si>
  <si>
    <t>现有
勘查
程度</t>
  </si>
  <si>
    <t>风险
类别</t>
  </si>
  <si>
    <t>设置类型</t>
  </si>
  <si>
    <t>拟设探矿权
勘查阶段</t>
  </si>
  <si>
    <t>投放时序</t>
  </si>
  <si>
    <t>AXT01</t>
  </si>
  <si>
    <t>安溪县铜锣场矿区叶蜡石矿勘查区块</t>
  </si>
  <si>
    <t>1173800,251200;1173800,251115;1174015,251115;1174015,251200</t>
  </si>
  <si>
    <t>调查评价</t>
  </si>
  <si>
    <t>高风险</t>
  </si>
  <si>
    <t>空白区新设</t>
  </si>
  <si>
    <t>省规部署</t>
  </si>
  <si>
    <t xml:space="preserve">AXT02 </t>
  </si>
  <si>
    <t>安溪县龙门镇地热勘查区块</t>
  </si>
  <si>
    <t>1180630,245915;1180630,245645;1180415,245645;1180415,245915</t>
  </si>
  <si>
    <t>低风险</t>
  </si>
  <si>
    <t>AXT03</t>
  </si>
  <si>
    <t>安溪县蓬莱温泉村地热勘查区块</t>
  </si>
  <si>
    <t>1180130,250800;1180130,250730;1180115,250730;1180115,250700;1180115,250615;1175945,250615;1175945,250730;1180015,250730;1180030,250730;1180030,250745;1180045,250745;1180045,250800</t>
  </si>
  <si>
    <t>AXT04</t>
  </si>
  <si>
    <t>安溪县棠棣萤石矿外围勘查区块</t>
  </si>
  <si>
    <t>萤石</t>
  </si>
  <si>
    <t>2809063.128,39568732.841； 
2809152.492,39568820.999；
2809248.556,39568793.003；
2809348.098,39568777.729；
2809224.487,39568961.414；
2809022.043,39568778.251；</t>
  </si>
  <si>
    <t>AXT05</t>
  </si>
  <si>
    <t>安溪县虎邱美庄矿区叶腊石矿勘查区块</t>
  </si>
  <si>
    <t xml:space="preserve">117.5000,24.5500;117.5230,24.5500;
117.5230,24.5330;117.5000,24.5330;
</t>
  </si>
  <si>
    <t>AXT06</t>
  </si>
  <si>
    <t>安溪县虎邱溪洋矿区高岭土矿勘查区块</t>
  </si>
  <si>
    <t xml:space="preserve">117.5300,24.5600;117.5445,24.5600;
117.5445,24.5500;117.5300,24.5500;
</t>
  </si>
  <si>
    <t>AXT07</t>
  </si>
  <si>
    <t>福建省安溪县铅山铅锌矿勘查区块</t>
  </si>
  <si>
    <t>117.4043,25.1743;117.4113,25.1743;117.4113,25.1758;117.4128,25.1758;117.4128,25.1828;117.4158,25.1828;117.4158,25.1713;117.4058,25.1713;117.4058,25.1728;117.4043,25.1728;</t>
  </si>
  <si>
    <t>已设探矿权调整</t>
  </si>
  <si>
    <t>AXT08</t>
  </si>
  <si>
    <t>安溪县双安铅锌矿勘查区块</t>
  </si>
  <si>
    <t>117.4200,25.1640;117.4300,25.1640;117.4300,25.1445;117.4400,25.1445;117.4400,25.1640;117.4430,25.1640;117.4430,25.1400;117.4145,25.1400;117.4145,25.1515;117.4215,25.1515;117.4213,25.1558;117.4228,25.1558;117.4228,25.1613;117.4215,25.1630;117.4200,25.1630;</t>
  </si>
  <si>
    <t>AXT09</t>
  </si>
  <si>
    <t>福建省安溪县乌土矿区勘查区块</t>
  </si>
  <si>
    <t>117.3700,25.1400;117.3700,25.1515;117.3800,25.1515;117.3800,25.1545;117.4015,25.1545;117.4015,25.1530;117.4130,25.1530;117.4130,25.1515;117.4145,25.1515;117.4145,25.1400;117.4345,25.1400;117.4345,25.1330;117.3900,25.1330;</t>
  </si>
  <si>
    <t>AXT10</t>
  </si>
  <si>
    <t>福建省安溪县湖上矿区石灰岩矿勘查区块</t>
  </si>
  <si>
    <t>117.5800,25.1530;117.5845,25.1530;117.5845,25.1515;117.5915,25.1515;117.5915,25.1400;117.5930,25.1400;117.5930,25.1230;117.5900,25.1230;117.5900,25.1215;117.5830,25.1215;117.5830,25.1300;117.5845,25.1300;117.5845,25.1330;117.5815,25.1345;117.5830,25.1345;117.5830,25.1500;117.5800,25.1500;</t>
  </si>
  <si>
    <t>AXT11</t>
  </si>
  <si>
    <t>安溪县大埔矿区水泥用灰岩矿地质预查</t>
  </si>
  <si>
    <t>2792725.05,20599452.96;
2792746.95,20602391.96;
2791362.15,20602402.46;
2791343.25,2059883.06;
2792266.55,20599876.15;
2792263.45,20599456.25;</t>
  </si>
  <si>
    <t>AXT12</t>
  </si>
  <si>
    <t>安溪县层头矿区水泥用灰岩矿地质预查</t>
  </si>
  <si>
    <t>2794098.73,20597919.23;
2794100.64,20598183.20;
2791792.65,20598199.95;
2791790.47,20597919.23</t>
  </si>
  <si>
    <t>DHT01</t>
  </si>
  <si>
    <t xml:space="preserve"> 德化县汤头金多金属矿勘查区块</t>
  </si>
  <si>
    <t>118.0900,25.5430;118.1000,25.5430;118.1000,25.5400;118.1015,25.5400;118.1015,25.5315;118.1115,25.5315;118.1115,25.5200;118.1245,25.5200;118.1245,25.5330;118.1330,25.5330;118.1330,25.5315;118.1400,25.5315;118.1400,25.4930;118.1245,25.4930;118.1245,25.5100;118.1030,25.5100;118.1030,25.4800;118.1000,25.4800;118.1000,25.4745;118.0915,25.4745;118.0915,25.4730;118.0715,25.4730;118.0715,25.4845;118.0730,25.4845;118.0730,25.4900;118.0900,25.4900;118.0900,25.4830;118.1000,25.4830;118.1000,25.5300;118.0900,25.5300;0,0;118.1030,25.4930;118.1030,25.5100;118.1200,25.5100;118.1200,25.5130;118.1100,25.5130;118.1100,25.5230;118.1000,25.5230;118.1000,25.4930;-1,0;</t>
  </si>
  <si>
    <t>已设探矿权整合</t>
  </si>
  <si>
    <t>尤溪肖坂外围金矿普查整合</t>
  </si>
  <si>
    <t>DHT02</t>
  </si>
  <si>
    <t>德化县南埕镇前峰地热勘查区块</t>
  </si>
  <si>
    <t>1182345,253600;1182415,253600;1182415,253400;1182345,253400;1182345,253345;1182145,253345;1182145,253330;1182230,253330;1182230,253230;1182100,253230;1182100,253430;1182230,253430;1182230,253500;1182345,253500</t>
  </si>
  <si>
    <t>省规部署，包含小部分南埕温泉、塔兜温泉全部。</t>
  </si>
  <si>
    <t xml:space="preserve">DHT03 </t>
  </si>
  <si>
    <t>德化县上湖矿区叶腊石矿勘查区块</t>
  </si>
  <si>
    <t>1182015,254830;1182345,254830;1182345,254500;1182015,254500;1182015,254600;1182230,254600;1182230,254715;1182015,254715</t>
  </si>
  <si>
    <t>DHT04</t>
  </si>
  <si>
    <t>德化县南埕后安地热勘查区块</t>
  </si>
  <si>
    <t>118.1915,25.4330;118.2000,25.4330;
118.2000,25.4415;118.1915,25.4415;0,0;</t>
  </si>
  <si>
    <t>DHT05</t>
  </si>
  <si>
    <t>德化县水口土布山地热勘查区块</t>
  </si>
  <si>
    <t>118.2745,25.4045;118.2830,25.4045;
118.2830,25.4130;118.2745,25.4130;0,0;</t>
  </si>
  <si>
    <t>DHT06</t>
  </si>
  <si>
    <t>德化县雷锋南蕉溪地热勘查区块</t>
  </si>
  <si>
    <t xml:space="preserve">118.1700,25.3215；118.1745,25.3215
118.1745,25.3300；118.1700,25.3300 </t>
  </si>
  <si>
    <t>DHT07</t>
  </si>
  <si>
    <t>德化县秘程金矿勘查区块</t>
  </si>
  <si>
    <t>1182045,255300;1182230,255300;1182230,255445;1182045,255445</t>
  </si>
  <si>
    <t>2019</t>
  </si>
  <si>
    <t>DHT08</t>
  </si>
  <si>
    <t>德化县野猪格金矿勘查区块</t>
  </si>
  <si>
    <t>1181900,255300;1182045,255300;1182045,255100;1181915,255100;1181915,255215;1181900,255215</t>
  </si>
  <si>
    <t>2016</t>
  </si>
  <si>
    <t>DHT09</t>
  </si>
  <si>
    <t>德化县云溪金矿勘查区块</t>
  </si>
  <si>
    <t>1181615,255345;1181715,255345;1181715,255430;1181745,255430;1181745,255500;1181615,255500</t>
  </si>
  <si>
    <t>DHT10</t>
  </si>
  <si>
    <t>德化县福山陶瓷土矿勘查区块</t>
  </si>
  <si>
    <t>2852554.78,20613685.36;
2852554.78,20613501.3;
2852396.37,20613501.3;
2852396.37,20613501.3;
2852391.2,20612896.62;
2852391.2,20612896.62;
2852508.91,20612896.62;
2852508.91,20613105.84;
2853039.61,20613099.25;
2853046.2,20613475.02;
2853573.6,20613475.02;
2853575.79,20613676.58;
2853575.79,20613676.58;
2852554.78,20613685.36;</t>
  </si>
  <si>
    <t>DHT11</t>
  </si>
  <si>
    <t>德化县盖德双尖山瓷土矿勘查区块</t>
  </si>
  <si>
    <t>118.0526,25.3220;118.0526,25.3233;
118.0554,25.3233;118.0554,25.3216;
118.0540,25.3216;118.0540,25.3220;0,0;</t>
  </si>
  <si>
    <t>DHT12</t>
  </si>
  <si>
    <t>德化县苏洋矿泉水勘查区块</t>
  </si>
  <si>
    <t>118.1930,25.3140;118.1940,25.3140;118.1940,25.3130;118.1930,25.3130;</t>
  </si>
  <si>
    <t>YCT01</t>
  </si>
  <si>
    <t>永春县洋坪矿区高岭土矿勘查区块</t>
  </si>
  <si>
    <t xml:space="preserve">  1,118.1315,25.2615   2,118.1400,25.2615
  3,118.1400,25.2545   4,118.1345,25.2545
  5,118.1345,25.2515   6,118.1245,25.2515
  7,118.1245,25.2600   8,118.1315,25.2600</t>
  </si>
  <si>
    <t>YCT02</t>
  </si>
  <si>
    <t>永春县内村矿区高岭土矿勘查区块</t>
  </si>
  <si>
    <t xml:space="preserve">  1,118.1930,25.2530   2,118.2015,25.2530
  3,118.2015,25.2415   3,118.1830,25.2415
  5,118.1830,25.2500   6,118.1930,25.2500</t>
  </si>
  <si>
    <t>YCT03</t>
  </si>
  <si>
    <t>永春县大德寨矿区陶瓷土矿勘查区块</t>
  </si>
  <si>
    <t>1,118.2030,25.2700  2,118.2100,25.2700
3,118.2100,25.2600  4,118.2030,25.2600</t>
  </si>
  <si>
    <t>YCT04</t>
  </si>
  <si>
    <t>永春县洋朝矿区陶瓷土矿勘查区块</t>
  </si>
  <si>
    <t>1,118.0415,25.3100  2,118.0445,25.3100
3,118.0445,25.3045  4,118.0500,25.3045
5,118.0500,25.3015  6,118.0415,25.3015</t>
  </si>
  <si>
    <t>YCT05</t>
  </si>
  <si>
    <t>永春县景山矿区脉石英矿勘查区块</t>
  </si>
  <si>
    <t>冶金用脉石英</t>
  </si>
  <si>
    <t xml:space="preserve">  1,117.5600,25.2430   2,117.5615,25.2430
  3,117.5615,25.2415   4,117.5645,25.2415
  5,117.5645,25.2345   6,117.5600,25.2345</t>
  </si>
  <si>
    <t>YCT06</t>
  </si>
  <si>
    <t>永春县蓬壶镇地热勘查区块</t>
  </si>
  <si>
    <t xml:space="preserve">118.0945,25.2245;118.0945,25.2315;
118.1015,25.2315;118.1015,25.2245;
</t>
  </si>
  <si>
    <t>YCT07</t>
  </si>
  <si>
    <t>永春县石鼓洑江温泉勘查区块</t>
  </si>
  <si>
    <t xml:space="preserve">  1,118.1245,25.1915  2,118.1300,25.1915
  3,118.1300,25.1900  4,118.1230,25.1845
  5,118.1215,25.1845  6,118.1215,25.1900
  7,118.1230,25.1900</t>
  </si>
  <si>
    <t>YCT08</t>
  </si>
  <si>
    <t>永春县吾峰矿区温泉普查</t>
  </si>
  <si>
    <t xml:space="preserve">  1,118.1515,25.2330  2,118.1645,25.2330
  3,118.1645,25.2300  4,118.1615,25.2200
  5,118.1600,25.2200  6,118.1600,25.2215
  7,118.1515,25.2300</t>
  </si>
  <si>
    <t>HAT01</t>
  </si>
  <si>
    <t>惠安县聚龙小镇地热勘查区块</t>
  </si>
  <si>
    <t>2775000,40367180；2775000,40368820；2773160,40368820；2773160,40367180</t>
  </si>
  <si>
    <t>QGT01</t>
  </si>
  <si>
    <t>泉港区凃岭地热勘查区块</t>
  </si>
  <si>
    <r>
      <t>25.0930</t>
    </r>
    <r>
      <rPr>
        <sz val="9"/>
        <rFont val="宋体"/>
        <family val="0"/>
      </rPr>
      <t xml:space="preserve"> ,118.5100 ;25.09</t>
    </r>
    <r>
      <rPr>
        <sz val="9"/>
        <rFont val="宋体"/>
        <family val="0"/>
      </rPr>
      <t>30</t>
    </r>
    <r>
      <rPr>
        <sz val="9"/>
        <rFont val="宋体"/>
        <family val="0"/>
      </rPr>
      <t xml:space="preserve"> ,118.5</t>
    </r>
    <r>
      <rPr>
        <sz val="9"/>
        <rFont val="宋体"/>
        <family val="0"/>
      </rPr>
      <t>20</t>
    </r>
    <r>
      <rPr>
        <sz val="9"/>
        <rFont val="宋体"/>
        <family val="0"/>
      </rPr>
      <t>0 ;
25.08</t>
    </r>
    <r>
      <rPr>
        <sz val="9"/>
        <rFont val="宋体"/>
        <family val="0"/>
      </rPr>
      <t>3</t>
    </r>
    <r>
      <rPr>
        <sz val="9"/>
        <rFont val="宋体"/>
        <family val="0"/>
      </rPr>
      <t>0 ,118.5</t>
    </r>
    <r>
      <rPr>
        <sz val="9"/>
        <rFont val="宋体"/>
        <family val="0"/>
      </rPr>
      <t>20</t>
    </r>
    <r>
      <rPr>
        <sz val="9"/>
        <rFont val="宋体"/>
        <family val="0"/>
      </rPr>
      <t>0 ;25.08</t>
    </r>
    <r>
      <rPr>
        <sz val="9"/>
        <rFont val="宋体"/>
        <family val="0"/>
      </rPr>
      <t>3</t>
    </r>
    <r>
      <rPr>
        <sz val="9"/>
        <rFont val="宋体"/>
        <family val="0"/>
      </rPr>
      <t>0 ,118.</t>
    </r>
    <r>
      <rPr>
        <sz val="9"/>
        <rFont val="宋体"/>
        <family val="0"/>
      </rPr>
      <t>510</t>
    </r>
    <r>
      <rPr>
        <sz val="9"/>
        <rFont val="宋体"/>
        <family val="0"/>
      </rPr>
      <t>0 ;</t>
    </r>
  </si>
  <si>
    <t>NAT01</t>
  </si>
  <si>
    <t>南安市三凌矿区高岭土矿勘查区块</t>
  </si>
  <si>
    <t>1,2781530,39623908;2,2781520,39626165;3,2779948,39626178;4,2779944,39623907;</t>
  </si>
  <si>
    <r>
      <rPr>
        <b/>
        <sz val="9"/>
        <color indexed="8"/>
        <rFont val="宋体"/>
        <family val="0"/>
      </rPr>
      <t>附表</t>
    </r>
    <r>
      <rPr>
        <b/>
        <sz val="9"/>
        <color indexed="8"/>
        <rFont val="Times New Roman"/>
        <family val="1"/>
      </rPr>
      <t xml:space="preserve">11  </t>
    </r>
    <r>
      <rPr>
        <b/>
        <sz val="9"/>
        <color indexed="8"/>
        <rFont val="宋体"/>
        <family val="0"/>
      </rPr>
      <t>泉州市矿产资源开采分区表</t>
    </r>
  </si>
  <si>
    <t>分区
编号</t>
  </si>
  <si>
    <t>分区名称</t>
  </si>
  <si>
    <t>所在
行政区
名称</t>
  </si>
  <si>
    <t>分区类别</t>
  </si>
  <si>
    <r>
      <rPr>
        <b/>
        <sz val="9"/>
        <color indexed="8"/>
        <rFont val="宋体"/>
        <family val="0"/>
      </rPr>
      <t>面积
（</t>
    </r>
    <r>
      <rPr>
        <b/>
        <sz val="9"/>
        <color indexed="8"/>
        <rFont val="Times New Roman"/>
        <family val="1"/>
      </rPr>
      <t>km</t>
    </r>
    <r>
      <rPr>
        <b/>
        <vertAlign val="superscript"/>
        <sz val="9"/>
        <color indexed="8"/>
        <rFont val="Times New Roman"/>
        <family val="1"/>
      </rPr>
      <t>2</t>
    </r>
    <r>
      <rPr>
        <b/>
        <sz val="9"/>
        <color indexed="8"/>
        <rFont val="宋体"/>
        <family val="0"/>
      </rPr>
      <t>）</t>
    </r>
  </si>
  <si>
    <t>拐点坐标</t>
  </si>
  <si>
    <t>资源储量</t>
  </si>
  <si>
    <r>
      <rPr>
        <b/>
        <sz val="9"/>
        <color indexed="8"/>
        <rFont val="宋体"/>
        <family val="0"/>
      </rPr>
      <t>已设
采矿权
数量</t>
    </r>
  </si>
  <si>
    <t>规划设置
采矿权
数量</t>
  </si>
  <si>
    <t>规划意见</t>
  </si>
  <si>
    <t>CZ001</t>
  </si>
  <si>
    <t>德化双旗山-东洋金矿重点矿区</t>
  </si>
  <si>
    <t>重点矿区</t>
  </si>
  <si>
    <t xml:space="preserve">2863887.11,20618361.03;2854708.34,20625068.5;2854859.7,20633036.82;2864341.02,20633238.56;2864593.11,20622395.68;2868189.33,20622280.21;2868189.28,20618172.9;2863887.11,20618361.03;
</t>
  </si>
  <si>
    <t>千克</t>
  </si>
  <si>
    <t>CZ002</t>
  </si>
  <si>
    <t>德化阳山铁矿重点矿区</t>
  </si>
  <si>
    <t>2826964.29,599677.93;2826964.30,601953.66;
2824588.80,601953.66;2824598.86,606096.35;
2834193.95,606096.35;2834193.95,604181.67;</t>
  </si>
  <si>
    <t>铁</t>
  </si>
  <si>
    <t>CZ003</t>
  </si>
  <si>
    <t>永春天湖山煤矿重点矿区</t>
  </si>
  <si>
    <t>CZ004</t>
  </si>
  <si>
    <t>安溪潘田铁矿重点矿区</t>
  </si>
  <si>
    <t xml:space="preserve">2798138.79,20576858.58;2798138.79,20584207.68;2802508.52,20584207.68;2802508.52,20576858.58;
</t>
  </si>
  <si>
    <t>铁、萤石</t>
  </si>
  <si>
    <t>CZ005</t>
  </si>
  <si>
    <t>安溪湖上水泥用灰岩重点矿区</t>
  </si>
  <si>
    <t xml:space="preserve">2787908.47,20596536.99;2787908.47,20602385.61;2795213.18,20602385.61;2795213.18,20596536.99;
</t>
  </si>
  <si>
    <t>CZ006</t>
  </si>
  <si>
    <t>南安丰州建筑用石料重点矿区</t>
  </si>
  <si>
    <t xml:space="preserve">2764453.98,20650865.86;2764453.98,20653811.62;2766918.95,20653811.62;2766918.95,20650865.86;
</t>
  </si>
  <si>
    <t>建筑石料</t>
  </si>
  <si>
    <r>
      <t>矿石万m</t>
    </r>
    <r>
      <rPr>
        <vertAlign val="superscript"/>
        <sz val="9"/>
        <color indexed="8"/>
        <rFont val="宋体"/>
        <family val="0"/>
      </rPr>
      <t>3</t>
    </r>
  </si>
  <si>
    <t>CZ007</t>
  </si>
  <si>
    <t>台商区张坂建筑用石料重点矿区</t>
  </si>
  <si>
    <t>台商区</t>
  </si>
  <si>
    <t xml:space="preserve">2758728.48,20682164.27;2758728.48,20683979.24;2759718.92,20683979.24;2759718.92,20682164.27;
</t>
  </si>
  <si>
    <t>CX001</t>
  </si>
  <si>
    <t>安溪白濑水库重要水源地限采区</t>
  </si>
  <si>
    <t>限制开采区</t>
  </si>
  <si>
    <t xml:space="preserve">2811836.86,587004.64; 2811526.2,588296.59;
2812454.65,590585.12; 2811014.76,591897.96;
2809744.27,591305.06; 2809574.88,592744.95;
2806991.55,593422.54; 2807753.84,594904.78;
2807160.95,597022.26; 2809871.32,598292.75;
2809380.25,601766.55; 2804916.42,601850.12;
2800085.16,599248.62; 2797443.95,597244.18;
2797166.44,593718.99; 2800177.26,592506.88;
2799239.11,589480.36; 2802107.5,588643.16;
2803489.39,590280.95; 2809007.36,588779.32;
2810018.66,585823.2; </t>
  </si>
  <si>
    <t>限期关闭</t>
  </si>
  <si>
    <t>CX002</t>
  </si>
  <si>
    <t>南安山美水库限采区</t>
  </si>
  <si>
    <t>2794422.37,636182.09;2794422.37,649302.96;
2783659.16,649302.96;2783659.16,636182.09;</t>
  </si>
  <si>
    <t>建筑石材</t>
  </si>
  <si>
    <t>CX003</t>
  </si>
  <si>
    <t>洛江惠女水库限采区</t>
  </si>
  <si>
    <t>2787332.32,654345.55;2787332.39,666406.11;
2774815.28,666406.11;2774804.22,654321.65;</t>
  </si>
  <si>
    <t>CX004</t>
  </si>
  <si>
    <t>南安石壁水库限采区</t>
  </si>
  <si>
    <t>2748110.61,626375.34;2758904.76,626375.34;
2758904.75,641129.69;2738896.95,641044.84;
2738907.93,632534.16;</t>
  </si>
  <si>
    <t>1（整合）</t>
  </si>
  <si>
    <t>CX005</t>
  </si>
  <si>
    <t>德化龙门滩水库限采区</t>
  </si>
  <si>
    <t>2817958.34,630609.13;2824166.39,630609.13;
2824166.39,637593.18;2817958.34,637593.18;</t>
  </si>
  <si>
    <t>CX006</t>
  </si>
  <si>
    <t>泉港菱溪水库限采区</t>
  </si>
  <si>
    <t>2785719.09,682339.01;2785719.09,678036.93;
2782081.56,678036.93;2782081.56,682269.06;</t>
  </si>
  <si>
    <t>建筑石材/陶瓷土</t>
  </si>
  <si>
    <t>矿石万m3/千吨</t>
  </si>
  <si>
    <t>1492.4/4752</t>
  </si>
  <si>
    <t>1（调整）</t>
  </si>
  <si>
    <t>CX007</t>
  </si>
  <si>
    <t>泉港泗洲水库限采区</t>
  </si>
  <si>
    <t>2786698.43,681464.60;2789951.22,681464.60;
2789951.22,684822.32;2786768.38,684822.32;</t>
  </si>
  <si>
    <t>CX008</t>
  </si>
  <si>
    <t>沈海高速公路以东限采区</t>
  </si>
  <si>
    <t>CJ001</t>
  </si>
  <si>
    <t>禁止开采区</t>
  </si>
  <si>
    <t>CJ002</t>
  </si>
  <si>
    <t>CJ003</t>
  </si>
  <si>
    <t>CJ004</t>
  </si>
  <si>
    <t>CJ005</t>
  </si>
  <si>
    <t>CJ006</t>
  </si>
  <si>
    <t>CJ007</t>
  </si>
  <si>
    <t>CJ008</t>
  </si>
  <si>
    <t>CJ009</t>
  </si>
  <si>
    <t>扣减压覆范围</t>
  </si>
  <si>
    <t>CJ010</t>
  </si>
  <si>
    <t>CJ011</t>
  </si>
  <si>
    <t>CJ012</t>
  </si>
  <si>
    <t>CJ013</t>
  </si>
  <si>
    <t>CJ014</t>
  </si>
  <si>
    <t>CJ015</t>
  </si>
  <si>
    <t>CJ016</t>
  </si>
  <si>
    <t>CJ017</t>
  </si>
  <si>
    <t>CJ018</t>
  </si>
  <si>
    <t>CJ019</t>
  </si>
  <si>
    <t>CJ020</t>
  </si>
  <si>
    <t>CJ021</t>
  </si>
  <si>
    <t>CJ022</t>
  </si>
  <si>
    <t>CJ023</t>
  </si>
  <si>
    <t>CJ024</t>
  </si>
  <si>
    <t>CJ025</t>
  </si>
  <si>
    <t>CJ026</t>
  </si>
  <si>
    <t>CJ027</t>
  </si>
  <si>
    <t>CJ028</t>
  </si>
  <si>
    <t>CJ029</t>
  </si>
  <si>
    <t>CJ030</t>
  </si>
  <si>
    <t>CJ031</t>
  </si>
  <si>
    <t>CJ032</t>
  </si>
  <si>
    <t>CJ033</t>
  </si>
  <si>
    <t>CJ034</t>
  </si>
  <si>
    <t>CJ035</t>
  </si>
  <si>
    <t>CJ036</t>
  </si>
  <si>
    <t>CJ037</t>
  </si>
  <si>
    <t>CJ038</t>
  </si>
  <si>
    <t>CJ039</t>
  </si>
  <si>
    <t>CJ040</t>
  </si>
  <si>
    <t>CJ041</t>
  </si>
  <si>
    <t>CJ042</t>
  </si>
  <si>
    <t>CJ043</t>
  </si>
  <si>
    <t>CJ044</t>
  </si>
  <si>
    <t>CJ045</t>
  </si>
  <si>
    <t>CJ046</t>
  </si>
  <si>
    <t>CJ047</t>
  </si>
  <si>
    <t>CJ048</t>
  </si>
  <si>
    <t>CJ049</t>
  </si>
  <si>
    <t>CJ050</t>
  </si>
  <si>
    <t>CJ051</t>
  </si>
  <si>
    <t>CJ052</t>
  </si>
  <si>
    <t>CJ053</t>
  </si>
  <si>
    <t>CJ054</t>
  </si>
  <si>
    <t>CJ055</t>
  </si>
  <si>
    <t>CJ056</t>
  </si>
  <si>
    <t>CJ057</t>
  </si>
  <si>
    <t>CJ058</t>
  </si>
  <si>
    <t>CJ059</t>
  </si>
  <si>
    <t>CJ060</t>
  </si>
  <si>
    <t>附表12  泉州市主要矿产资源开采规划区块表</t>
  </si>
  <si>
    <t>区块编号</t>
  </si>
  <si>
    <t>开采主矿种名称</t>
  </si>
  <si>
    <t>区块范围（拐点坐标）</t>
  </si>
  <si>
    <t>区块面积（km2）</t>
  </si>
  <si>
    <t>查明（占用）储量</t>
  </si>
  <si>
    <t>AXC01</t>
  </si>
  <si>
    <t>安溪县南吉吉山开采区块</t>
  </si>
  <si>
    <t>2772550.00,206576760.00；2772720.00,206577030.00；
2772550.00,206577120.00；2772400.00,206576770.00；
700,650,,1,</t>
  </si>
  <si>
    <t>已设采矿权调整</t>
  </si>
  <si>
    <t>AXC02</t>
  </si>
  <si>
    <t>安溪县湖头竹山开采区块</t>
  </si>
  <si>
    <t xml:space="preserve">2795500,206608800；2795408,206608960
2795757,206609160；2795832,206608930
425,275,,1， </t>
  </si>
  <si>
    <t>机制砂开采点</t>
  </si>
  <si>
    <t>AXC03</t>
  </si>
  <si>
    <t>安溪县长坑乡南斗乌石寨开采区块</t>
  </si>
  <si>
    <t>2791934.45,206589381.28;2791796.72,206589534.77；2791650.27,206589368.67;2791629.56,206589224.05；2791658.95,206589189.78；*,910,725,,1,</t>
  </si>
  <si>
    <t>AXC04</t>
  </si>
  <si>
    <t>安溪县参内西菇庵开采区块</t>
  </si>
  <si>
    <t>2780200.00,206622820.00；2780141.00,206622568.00；
2779920.00,206622625.00；2779903.00,206622782.00；
2780100.00,206622860.00；450,250,,1</t>
  </si>
  <si>
    <t>AXC05</t>
  </si>
  <si>
    <t>安溪县尚卿新楼大林尾开采区块</t>
  </si>
  <si>
    <t>2778386,206594227；2778243,206594450
2778032,206594308；2778174,206594097
450,300,,1,</t>
  </si>
  <si>
    <t>AXC06</t>
  </si>
  <si>
    <t>安溪县龙涓燕尾开采区块</t>
  </si>
  <si>
    <t>2767940.00,206573160.00;2767810.00,206573310.00；2767640.00,206573170.00;2767770.00,206573020.00；1100,900,龙涓燕尾,1,</t>
  </si>
  <si>
    <t xml:space="preserve"> 千立方米</t>
  </si>
  <si>
    <t>AXC07</t>
  </si>
  <si>
    <t>安溪县城厢大坝开采区块</t>
  </si>
  <si>
    <t>2770950.00,206614370.00;2770050.00,206614600.00；2770910.00,206614590.00;2770720.00,206614500.00；260,195,,1,</t>
  </si>
  <si>
    <t>AXC08</t>
  </si>
  <si>
    <t>安溪县城厢龙潭开采区块</t>
  </si>
  <si>
    <t>2770745.00,206621686.00;2770745.00,206621936.00；2770545.00,206621936.00;2770545.00,206621686.00；200,140,,1,</t>
  </si>
  <si>
    <t>AXC09</t>
  </si>
  <si>
    <t>安溪县湖头产贤开采区块</t>
  </si>
  <si>
    <t>2793441.00,206609636.00；2793616.00,206609540.00；
2793472.00,206609276.00；2793297.00,206609372.00；
270,190,,1</t>
  </si>
  <si>
    <t>AXC10</t>
  </si>
  <si>
    <t>安溪县西坪留山开采区块</t>
  </si>
  <si>
    <t>2762280,206586190；2762315,206586480；2762037,206586400；2761980,206586190
600，500</t>
  </si>
  <si>
    <t xml:space="preserve">   </t>
  </si>
  <si>
    <t>AXC11</t>
  </si>
  <si>
    <t>安溪潘田开采区块</t>
  </si>
  <si>
    <t>2801363.00,206579248.00;2801373.00,206580926.00；
2799588.00,206580937.00;2799391.00,206581064.00；
2799098.15,206581415.10;2799091.65,206581437.65；
2799174.75,206581817.15;2799167.10,206581818.70；
2799080.40,206581423.75;2799385.60,206581057.25；
2799311.00,206580965.00;2799525.00,206580770.00；
2799521.00,206580098.00;2799983.00,206580096.00；
2799980.00,206579676.00;2800442.00,206579673.00；
2800440.00,206579254.00;930,440</t>
  </si>
  <si>
    <t>已设采矿权保留，探矿权转采矿权</t>
  </si>
  <si>
    <t>铁 千吨
大理岩 千吨</t>
  </si>
  <si>
    <t>23068
90575</t>
  </si>
  <si>
    <t>AXC12</t>
  </si>
  <si>
    <t>安溪县桃舟棠棣开采区块</t>
  </si>
  <si>
    <t>萤石（普通）</t>
  </si>
  <si>
    <t>2809063.128,206568732.841；2809152.492,206568820.999；2809248.556,206568793.003；2809348.098,206568777.729；2809224.487,206568961.414；2809346.720,206569072.004；2809246.720,206569282.004；2808796.720,206568902.004；2808926.720,206568692.004；2809022.043,206568778.251,700.0000,600.0000,,1,</t>
  </si>
  <si>
    <t>AXC13</t>
  </si>
  <si>
    <t>安溪县湖上岭尾开采区块</t>
  </si>
  <si>
    <t>水泥用石灰岩</t>
  </si>
  <si>
    <t>117.5758,25.1528;117.5843,25.1528;117.5843,25.1513;
117.5913,25.1513;117.5913,25.1359;117.5928,25.1359;
117.5928,25.1230;117.5858,25.1230;117.5858,25.1213;
117.5828,25.1213;117.5828,25.1258;117.5843,25.1258;
117.5843,25.1328;117.5813,25.1343;117.5804,25.1350;
117.5805,25.1354;117.5754,25.1355;117.5743,25.1359;
117.5744,25.1437;117.5735,25.1437;117.5735,25.1453;
117.5739,25.1453;117.5739,25.1526;117.5758,25.1526;</t>
  </si>
  <si>
    <t>已设采矿权整合</t>
  </si>
  <si>
    <t>省规部署，位于湖上石灰岩整合开采区块内。福建安溪三元集发水泥有限公司上洋石灰岩矿、集安矿业（安溪）有限公司五阆山石灰矿、安溪县湖上乡珍地面呈石灰矿、福建省安溪德泰矿业有限公司湖上水泥用石灰岩勘查区(探转采)，原面积为17.97平方千米。</t>
  </si>
  <si>
    <t>AXC14</t>
  </si>
  <si>
    <t>安溪县汤埔地热开采区块</t>
  </si>
  <si>
    <t>2784519.29348444,206612163.3980800；2783596.05406988,206612171.0199248；2783599.52859643,206612591.1702528；2784522.76885086,206612583.5198531；0,0,汤埔地热,1,</t>
  </si>
  <si>
    <t xml:space="preserve"> 万立方米/年</t>
  </si>
  <si>
    <t xml:space="preserve">省规部署 </t>
  </si>
  <si>
    <t>AXC15</t>
  </si>
  <si>
    <t>安溪县佛仔格地热开采区块</t>
  </si>
  <si>
    <t>2784565.48715535,206617625.0113332；2783180.61166232,206617637.0001091；2783191.57974319,206618897.5104045；2784576.45921375,206618885.3931061；0,0,佛仔格地热,1,</t>
  </si>
  <si>
    <t>DHC01</t>
  </si>
  <si>
    <t>德化县丘埕开采区块</t>
  </si>
  <si>
    <t>2857433.97 ,206608628.95 ;2857444.36 ,206609882.46 ;
2855597.73 ,206609897.84 ;2855608.22 ,206611151.52 ;
2855146.57 ,206611155.41 ;2855143.05 ,206610737.50 ;
2854681.40 ,206610741.37 ;2854677.90 ,206610323.45 ;
2853292.93 ,206610335.02 ;2853299.93 ,206611170.95 ;
2852838.28 ,206611174.84 ;2852827.79 ,206609920.89 ;
2853751.10 ,206609913.21 ;2854205.82 ,206609073.49 ;
2854195.53 ,206607819.68 ;2855580.49 ,206607808.37 ;
2855587.35 ,206608644.15 ;2856049.00 ,206608640.35 ;
2856055.91 ,206609476.11 ;2856979.22 ,206609468.45 ;
2856972.32 ,206608632.75 ;900,400.1</t>
  </si>
  <si>
    <t>铁矿石 千吨    钼 吨
矿石 千吨</t>
  </si>
  <si>
    <t>5696      1773
2230.4</t>
  </si>
  <si>
    <t xml:space="preserve">省规部署，矿种为钼矿应该有误 </t>
  </si>
  <si>
    <t>DHC02</t>
  </si>
  <si>
    <t>德化县双旗山开采区块</t>
  </si>
  <si>
    <t>2866147.50,206619752.38;2866407.50,206619802.38；2866407.50,206620752.38;2866186.50,206620752.38；2866191.50,206621345.38;2865853.50,206621348.38；2865385.50,206620850.38;2865385.50,206620752.38；2865547.50,206620752.38;2865547.50,206620352.38；750,420,双旗山金矿,1,</t>
  </si>
  <si>
    <t>省规部署，扩证，金钟形详查整合</t>
  </si>
  <si>
    <t>DHC03</t>
  </si>
  <si>
    <t>德化县汤头河空开采区块</t>
  </si>
  <si>
    <t>2858197.00,206609953.00;2858110.00,206610080.00；2858000.00,206610420.00;2858000.00,206610560.00；2858246.00,206610637.00;2858379.00,206610600.00；635,487,,0,</t>
  </si>
  <si>
    <t xml:space="preserve"> 千吨</t>
  </si>
  <si>
    <t>DHC04</t>
  </si>
  <si>
    <t>德化县打石坑开采区块</t>
  </si>
  <si>
    <t>2849997.294,206609412.310;2850162.294,206609612.310；2850441.699,206609948.980;2850241.552,206610138.520；2849935.507,206609767.560;1025,700,,1,</t>
  </si>
  <si>
    <t>2017年采矿证到期，已办理延续手续</t>
  </si>
  <si>
    <t>DHC05</t>
  </si>
  <si>
    <t>德化县阳山矿区开采区块</t>
  </si>
  <si>
    <t>新田矿段2829556.00,206603000.00;2829556.00,206603920.00；2828690.00,206603920.00;2828690.00,206603000.00；2828800.00,206603000.00;2828800.00,206603100.00；2829200.00,206603100.00;2829200.00,206603000.00；1060,880,,1,2828690.00,206603600.00；2828690.00,206603760.00;2828556.00,206603760.00；2828556.00,206603600.00;1060,880,,1,
狮头矿段2829200.00,206602300.00;2829200.00,206603100.00；2828800.90,206603100.00;2828800.00,206602300.00；1060,960,,1,</t>
  </si>
  <si>
    <t>0.7781；0.3196</t>
  </si>
  <si>
    <t>6887.9；2925</t>
  </si>
  <si>
    <t>新田和狮头矿权已经于2016年1月合并为一本证</t>
  </si>
  <si>
    <t>DHC06</t>
  </si>
  <si>
    <t>德化县上西坪陶瓷土（瓷石）矿开采区块</t>
  </si>
  <si>
    <t>2828837.09,20616282.45;2828797.089,20616502.450;2828007.080,20616332.451;2827107.072,20616772.451;2827157.068,20615452.444;2827477.069,20614692.435;2827667.071,20614772.435;2827367.071,20615512.444;2827337.073,20616262.453;2827477.075,20616392.453;2828057.080,20616112.449;1054,740,,1;</t>
  </si>
  <si>
    <t>拍卖出让</t>
  </si>
  <si>
    <t>DHC07</t>
  </si>
  <si>
    <t>德化县上涌云路开采区块</t>
  </si>
  <si>
    <t>2845302.00,206614282.00;2845323.00,206614483.00；2845379.00,206614584.00;2845476.00,206614583.00；2845475.00,206614283.00</t>
  </si>
  <si>
    <t>DHC08</t>
  </si>
  <si>
    <t>德化县水口科坑开采区块</t>
  </si>
  <si>
    <t>2845936.00,206644282.00;2845938.00,206644457.00；2846168.00,206644458.00;2846168.00,206644281.00</t>
  </si>
  <si>
    <t>DHC09</t>
  </si>
  <si>
    <t>德化县锦山开采区块</t>
  </si>
  <si>
    <t>2823699.56，39620305.94；2823625.56，39620532.94；2823509.56，39620507.94；2823509.56，39620392.94；2823343.18，39620338.51；2823427.18，39620176.51；</t>
  </si>
  <si>
    <t>DHC10</t>
  </si>
  <si>
    <t>德化县浔中岑山开采区块</t>
  </si>
  <si>
    <t>2826893.00,206623530.00;2826898.00,206623652.00；2826591.00,206623652.00;2826531.00,206623581.00</t>
  </si>
  <si>
    <t>DHC11</t>
  </si>
  <si>
    <t>德化县浔中镇鸡冠寨开采区块</t>
  </si>
  <si>
    <t>2824428,20624734;2824428,20624840;2824329,20624862;2824214,20624812;2824286,20624679;620,525,,1;</t>
  </si>
  <si>
    <t>DHC12</t>
  </si>
  <si>
    <t>德化县三班儒坑开采区块</t>
  </si>
  <si>
    <t>2812275.00,206627480.00;2812292.00,206627662.00；2812003.00,206627665.00;2812069.00,206627538.00</t>
  </si>
  <si>
    <t>DHC13</t>
  </si>
  <si>
    <t>德化县土坂虎垵开采区块</t>
  </si>
  <si>
    <t>2823509.56,20620392.94;2823508.26,20620632.36;
2823360.71,20620626.58;2823343.18,20620338.51;</t>
  </si>
  <si>
    <t>DHC14</t>
  </si>
  <si>
    <t>德化县龙门滩苏洋村蜈蚣山开采区块</t>
  </si>
  <si>
    <t>2824024,20631820;2823847,20632017;2823696,20631938;2823876,20631710;660,750,,1;</t>
  </si>
  <si>
    <t>DHC15</t>
  </si>
  <si>
    <t>2853697.4230,20637162.5900;2853197.4230,20637162.5900;
2853197.4230,20637610.0000;2852990.0000,20637610.0000;
2852990.0000,20637830.0000;2853300.0000,20637830.0000;
2853300.0000,20637752.5900;2853697.4230,20637752.5900;
880,590,,1;</t>
  </si>
  <si>
    <t>DHC16</t>
  </si>
  <si>
    <t>2847197.299,39618719.416;2847197.299,39618845.416;
2846879.4325,39618900.7294;2846857.299,39618782.416;993,900,,1;</t>
  </si>
  <si>
    <t>FZC01</t>
  </si>
  <si>
    <t>自来水</t>
  </si>
  <si>
    <t>2763284.394,40357755.575;2763329.072,40357788.723;
2763229.022,40357809.216;</t>
  </si>
  <si>
    <t>HAC01</t>
  </si>
  <si>
    <t>惠安县大坑内开采区块</t>
  </si>
  <si>
    <t>2767233.91,206675309.95;2767474.17,206676107.97；2767100.00,206676660.00;2766817.22,206676430.15；2766810.26,206675379.05;115,50,强力大坑内,1,</t>
  </si>
  <si>
    <t>位于兴泉铁路边，建议调整采矿权范围</t>
  </si>
  <si>
    <t>HAC02</t>
  </si>
  <si>
    <t>惠安县黄塘镇后店开采区块</t>
  </si>
  <si>
    <t>2770767.94,20668100.03;2770670.14,20667992.09;
2770603.59,20668046.5;2770607.58,20668083.47;
2770572.87,20668141.41;2770482.93,20668477.96;
2770661.84,20668477.17;</t>
  </si>
  <si>
    <t>HAC03</t>
  </si>
  <si>
    <t>惠安县黄塘镇机制砂开采区块</t>
  </si>
  <si>
    <t>2769930.74,20668189.24;2769970.34,20668250.8;
2769852.35,20668493.96;2769716.13,20668331.93;
2769494.05,20668467.4;2769345.51,20668344.19;
2769377.54,20668116.11;2769299.74,20667974.08;
2769495.46,20667773.84;2769764.21,20668142.4;</t>
  </si>
  <si>
    <t>NAC01</t>
  </si>
  <si>
    <t>南安市洪濑石寨山开采区块</t>
  </si>
  <si>
    <t>2,11,1,2770627.00,206653639.00,2,2770627.00,206654015.00,3,2770452.00,206654015.00,4,2770452.00,206654212.00,5,2770384.00,206654374.00,6,2770328.00,206654374.00,7,2770328.00,206654138.00,8,2770274.00,206654138.00,9,2770274.00,206653969.00,10,2770523.00,206653827.00</t>
  </si>
  <si>
    <t>NAC02</t>
  </si>
  <si>
    <t>南安市洪濑关坑开采区块</t>
  </si>
  <si>
    <t>1,4,1,2775376.130,206656321.930,2,2775618.030,206656474.220,3,2775201.540,206657106.000,4,2774959.640,206656953.720,175.0000,80.0000,,1,</t>
  </si>
  <si>
    <t>NAC03</t>
  </si>
  <si>
    <t>南安市官桥土地公岭开采区块</t>
  </si>
  <si>
    <t>1,4,1,2752242.8670,206641688.9340,2,2752339.757,206642128.619,3,2751720.8610,206642265.0000,4,2751623.9710,206641825.3150,250.0000,150.0000,,1,</t>
  </si>
  <si>
    <t>NAC04</t>
  </si>
  <si>
    <t>南安市丰州镇桃源村山心东机制砂开采区块</t>
  </si>
  <si>
    <t>2766113.22,20653172.51;2766413.9,20653425.92;
2766339.15,20653573.61;2766167.61,20653596.41;
2765937.42,20653364.45;</t>
  </si>
  <si>
    <t>NAC05</t>
  </si>
  <si>
    <t>南安市诗山镇水针坝开采区块</t>
  </si>
  <si>
    <t>1,4,1,2794290.941,206630419.072,2,2794290.941,206630811.979,3,2793967.000,206630812.600,4,2793964.180,206630417.749,230.0000,133.0000,,1,</t>
  </si>
  <si>
    <t>NAC06</t>
  </si>
  <si>
    <t>南安市官桥田螺坑山开采区块</t>
  </si>
  <si>
    <t>1,5,1,2750874.4700,206639363.0480;2,2750878.0400,206639625.0520;3,2750509.6730,206639651.2760;4,2750350.8240,206639561.2330;5,2750430.8660,206639181.5590,田螺坑山,1;</t>
  </si>
  <si>
    <t>NAC07</t>
  </si>
  <si>
    <t>南安市官桥内燎公山开采区块</t>
  </si>
  <si>
    <t>2754684.00,206643501.00;2754548.00,206643516.00；2754351.00,206643437.00;2754498.00,206643106.00；2754562.00,206643136.00;2754645.00,206643185.00；245,125,官桥内燎公山,1,</t>
  </si>
  <si>
    <t>NAC08</t>
  </si>
  <si>
    <t>南安市丰州大钟山开采区块</t>
  </si>
  <si>
    <t>2766576.78,206652650.12;2766716.26,206653077.14；2766569.62,206653230.42;2766430.80,206652833.39；206,140,丰州大钟山,1,</t>
  </si>
  <si>
    <t>NAC09</t>
  </si>
  <si>
    <t>南安市石井中泰项目区开采区块</t>
  </si>
  <si>
    <t>1,4,1,2731749.044,206638245.813;2,2731749.044,206638781.320;3,2731023.792,206638781.218;4,2731023.792,206638241.418,,1;</t>
  </si>
  <si>
    <t>NAC10</t>
  </si>
  <si>
    <t>南安市东田镇机制砂开采区块</t>
  </si>
  <si>
    <t>2752756.19,20620080.53;2752261.41,20621226.85;
2751867.04,20621056.63;2752229.08,20620476.39;
2752628.92,20620031.77;</t>
  </si>
  <si>
    <t>NAC11</t>
  </si>
  <si>
    <t>南安市小光山二号机制砂开采区块</t>
  </si>
  <si>
    <t>2728992.01,20636626.39;2728312.95,20637369.26;
2727936.67,20637251.26;2727863.35,20637126.04;
2728364.21,20636457.02;2728765.88,20636395.57;</t>
  </si>
  <si>
    <t>QGC01</t>
  </si>
  <si>
    <t>泉州市泉港区刘厝岩山开采区块</t>
  </si>
  <si>
    <t>2787463.50,206697151.50;2787571.81,206697611.36；2787332.84,206697708.74;2787195.99,206697449.64；2787150.08,206697185.50；10,114,泉港区刘厝岩山建筑用花岗岩,1,</t>
  </si>
  <si>
    <t>QGC02</t>
  </si>
  <si>
    <t>泉港区前黄镇机制砂开采区块</t>
  </si>
  <si>
    <t>2782871.65,20686796.13;2783046.37,20686593.57;
2783528.57,20686913.23;2783491.64,20687000.43;
2783535.29,20687021.06;2783781.82,20687037.16;
2783799.86,20687168.49;2783951.44,20687478.23;
2783790.33,20687613.55;2783577.51,20687365.63;
2783373.76,20687525.64;</t>
  </si>
  <si>
    <t>TSC01</t>
  </si>
  <si>
    <t>台商区张坂机制砂开采区块</t>
  </si>
  <si>
    <t>2759356.07,20682710.76;2759203.31,20682982.71;
2758959.75,20682790.86;2758807.91,20682983.62;
2759063.42,20683370.71;2759280.99,20683621;
2759425.27,20683536.88;2759472.21,20683581.36;
2759455.96,20683665.56;2759525.87,20683678.22;
2759600,20683378.54;2759603.55,20683318.96;
2759488.46,20683139.4;2759626.93,20682885.23;
2759686.87,20682638.39;2759708.81,20682503.24;
2759485.46,20682315.03;2759216.11,20682609.52;</t>
  </si>
  <si>
    <t>TSC02</t>
  </si>
  <si>
    <t>台商区西院开采区块</t>
  </si>
  <si>
    <t>2759260.59,20680577.66;2759696.06,20680816.59;2759565.04,20681287.29;2759127.78,20681020;</t>
  </si>
  <si>
    <t>YCC01</t>
  </si>
  <si>
    <t>永春县青竹安煤矿有限责任公司青竹安煤矿开采区块</t>
  </si>
  <si>
    <t>2820811.9480 39600117.3000;2820547.9410 39600072.9110；2820473.1410 39600179.3220;2820363.2160 39600157.8840；2820264.4460 39600024.4920;2819836.9380 39599952.3020；2820031.9380 39599302.2940;2820981.9490 39599582.2940；710.0000 565.0000</t>
  </si>
  <si>
    <t>生产规模6万吨（2026年到期）</t>
  </si>
  <si>
    <t>YCC02</t>
  </si>
  <si>
    <t>永春县长汀煤矿有限责任公司长汀煤矿开采区块</t>
  </si>
  <si>
    <t xml:space="preserve">1,2816121.8760,206593002.2390  2,2815906.8770,206593967.2500
3,2815946.8770,206593952.2500  4,2815946.8800,206594952.2610
5,2815436.8750,206594952.2620  6,2815096.8760,206596502.2800
7,2814046.8620,206595612.2740  a,2814139.5100,206595283.0100
b,2815209.7000,206594574.9600  8,2814491.8600,206593452.2490
c,2814001.3010,206592682.6880  d,2813714.5470,206592745.5430
17,2813851.8500,206592452.2410 (1) 
 d,2813714.5470,206592745.5430  11,2812946.8410,206592682.2460  12,2810986.8170,206591862.2440  13,2811446.8190,206590952.2320  14,2811996.8250,206590852.2300  15,2811996.8260,206591372.2350  16,2813016.8370,206591372.2320  17,2813851.8500,206592452.2410 (2) </t>
  </si>
  <si>
    <t>生产规模21万吨（2016年到期）</t>
  </si>
  <si>
    <t>YCC03</t>
  </si>
  <si>
    <t>永春水泥厂铅坑狮仔潭开采区块</t>
  </si>
  <si>
    <t>2819656.93,206599322.30;2819255.93,206599332.30；2818965.93,206599332.30;2818926.93,206599402.30；2819146.93,206599752.30;2819546.93,206599752.30；660,500,,1;2819656.93,206599322.30;2819546.93,206599152.29；2819146.93,206599002.29;2818965.93,206599332.30；2819255.93,206599332.30；610,500,,1;2819388.05,206599752.30;2819634.93,206600321.35；2819625.76,206600325.33;2819389.07,206599779.77；2819342.43,206599800.00;2819656.21,206600665.15；2819646.81,206600668.56;2819314.49,206599752.30；550,500,,；2819219.15,206599752.30;2819251.55,206599967.38；2819241.61,206599968.61;2819209.04,206599752.30；630,620,,1,</t>
  </si>
  <si>
    <t>YCC04</t>
  </si>
  <si>
    <t>永春县天马山开采区块</t>
  </si>
  <si>
    <t xml:space="preserve">1,206628443.51,2811311.92  2,206628726.00,2811124.00
3,206628610.00,2810993.00  4,206628400.00,2810950.00
5,206628263.96,2811156.27  </t>
  </si>
  <si>
    <t>YCC05</t>
  </si>
  <si>
    <t>永春县达埔镇大吕开采区块</t>
  </si>
  <si>
    <t>1,206612091.07,2800677.13  2,206612212.36,2800418.55
3,206612040.21,2800343.68  4,206611946.05,2800547.77    5,206612030.57,2800595.73  6,206612027.25,2800646.54</t>
  </si>
  <si>
    <t>YCC06</t>
  </si>
  <si>
    <t>永春县坑仔口大湾坑开采区块</t>
  </si>
  <si>
    <t>1,206603126.72,2818153.15  2,206603244.05,2817950.91
3,206603012.22,2817859.33  4,206602996.00,2818107.29</t>
  </si>
  <si>
    <t>YCC07</t>
  </si>
  <si>
    <t>永春县湖洋印石山开采区块</t>
  </si>
  <si>
    <t>1,206646706.39,2812435.54   2,206647037.67,2812501.72
3,206647067.69,2812423.18   4,206646995.84,2812362.98
5,206646743.89,2812337.47</t>
  </si>
  <si>
    <t>YCC08</t>
  </si>
  <si>
    <t>永春县下洋后洋头开采区块</t>
  </si>
  <si>
    <t>1,206590771.66,2820866.22  2,206590949.88,2820541.11 
3,206590871.69,2820412.09  4,206590744.51,2820602.29
5,206590572.63,2820605.20  6,206590534.32,2820772.19</t>
  </si>
  <si>
    <t>YCC09</t>
  </si>
  <si>
    <t>永春县石邦湖开采区块</t>
  </si>
  <si>
    <t>1,206590580.30,2817476.40  2,206590705.00,2817261.00 
3,206590603.98,2817202.93  4,206590480.41,2817420.05</t>
  </si>
  <si>
    <t>YCC10</t>
  </si>
  <si>
    <t>永春县东平深坑开采区块</t>
  </si>
  <si>
    <r>
      <t>1,39636062.32,28042</t>
    </r>
    <r>
      <rPr>
        <sz val="11"/>
        <rFont val="宋体"/>
        <family val="0"/>
      </rPr>
      <t>54.82  2,39636312.33,2804254.82
3,39636312.33,2803997.89  4,39636062.32,2803997.89</t>
    </r>
  </si>
  <si>
    <t>YCC11</t>
  </si>
  <si>
    <t>永春县林前矿泉水开采区块</t>
  </si>
  <si>
    <t>2814364.0050,206601737.7420;2814436.0060,206601808.7420；2814364.0060,206601879.7420;2814290.0060,206601808.7420</t>
  </si>
  <si>
    <t>2016年矿权延续</t>
  </si>
  <si>
    <t>YCC12</t>
  </si>
  <si>
    <t>永春县上姚矿区开采区块</t>
  </si>
  <si>
    <t xml:space="preserve">         1,2827680.0000,206601000.0000  2,2828447.0000,206601315.0000 
         3,2827947.0000,206601315.0000  4,2827947.0000,206601668.0000 
         5,2827737.0000,206601952.0000  6,2827517.0000,206601952.0000 
         7,2827517.0000,206601902.0000  8,2826947.0000,206601902.0000 
         9,2826337.0000,206602932.0000 10,2825997.0000,206602952.0000 
        11,2826120.0000,206601230.0000 </t>
  </si>
  <si>
    <t>由原永春县下洋天仁灰石矿，永春县上姚矿区水泥用石灰岩矿，永春县下洋镇上姚水泥厂灰石矿整合而成。现已办证。</t>
  </si>
  <si>
    <t>YCC13</t>
  </si>
  <si>
    <t>永春县纸坑矿区开采区块</t>
  </si>
  <si>
    <t>1,206595892.9600,2820860.2390  2,206595896.3620,2820398.6340
3,206595477.1630,2820395.6320  4,206595480.5590,2819933.9270
5,206595061.5550,2819931.0250  6,206595064.8570,2819469.3200
7,206594226.8470,2819463.4170  8,206594220.3440,2820386.7270
9,206595058.3530,2820392.6300  10,206595055.0510,2820854.2350</t>
  </si>
  <si>
    <t>YCC14</t>
  </si>
  <si>
    <t>永春县介福扬美瓷土矿（扩界）开采区块</t>
  </si>
  <si>
    <t xml:space="preserve">1,206634043.6810,2815880.0040
2,206634312.6800,2816122.0050
3,206634689.6820,2815742.0070
4,206634277.6830,2815342.0050
A,206634021.9000,2815092.9400
B,206633909.8200,2815198.5400
5,206634162.6830,2815438.0050
</t>
  </si>
  <si>
    <t>由原永春介福扬美瓷土矿(证号：C3505252010057120065856)调整采矿权范围。省规部署。</t>
  </si>
  <si>
    <t>YCC15</t>
  </si>
  <si>
    <t>永春县嵩溪机制砂开采区块</t>
  </si>
  <si>
    <t>建筑用花岗岩矿</t>
  </si>
  <si>
    <r>
      <t>1,39618760.00,2815560.00  2,39619112.00,2815560.00
3,39619112.00,28150</t>
    </r>
    <r>
      <rPr>
        <sz val="11"/>
        <rFont val="宋体"/>
        <family val="0"/>
      </rPr>
      <t>65.00  4,39618760.00,2815065.00</t>
    </r>
  </si>
  <si>
    <t>YCC16</t>
  </si>
  <si>
    <t>永春县大卿矿区开采区块</t>
  </si>
  <si>
    <t>1,206621428.00,2805576.00  2,206621545.00,2805498.00 
3,206621578.00,2805460.00  4,206621464.00,2805324.00
5,206621283.00,2805403.00</t>
  </si>
  <si>
    <t>YCC17</t>
  </si>
  <si>
    <t>永春县印石山矿区北矿段建筑用凝灰岩矿</t>
  </si>
  <si>
    <t>1,39646462.040,2812426.630  2,39646680.783,2812503.140
3,39646868.492,2812606.355  4,39647073.492,2812646.355
5,39647107.794,2812509.140  6,39647341.230,2812502.234
7,39647296.193,2812378.331  8,39646995.840,2812362.980
9,39647067.690,2812423.180  10,39647037.670,2812501.720
11,39646706.390,2812435.540  12,39646743.890,2812337.470
13,39646501.503,2812312.273</t>
  </si>
  <si>
    <t>TZC001</t>
  </si>
  <si>
    <t>德化县岭头格开采区块</t>
  </si>
  <si>
    <t>钼矿？</t>
  </si>
  <si>
    <t>2849542.31,206603258.46;2849568.83,206606603.1;
2844952.34,206606640.26;2844925.84,206603294.46;530,290,,1,</t>
  </si>
  <si>
    <t>省规部署的探转采，未办理采矿证，暂不计入矿山总数。</t>
  </si>
  <si>
    <t xml:space="preserve">省规部署，省规坐标怀疑错误，暂时按县规划坐标进行。 </t>
  </si>
  <si>
    <t>TZC002</t>
  </si>
  <si>
    <t>德化县杨梅青云山开采区块</t>
  </si>
  <si>
    <t>2867313.8,206629008.25;2867347.03,206632348.64;
2866423.66,206632357.94;2866411.1,206631105.20;
2865949.41,206631109.81;2865941.11,206630274.62;
2865479.43,206630279.20;2865475.29,206629861.59;
2866398.66,206629852.47;2866390.44,206629017.32;
1200,400,青云山铜金矿,1,</t>
  </si>
  <si>
    <t>金 千克
铜 吨</t>
  </si>
  <si>
    <t>金矿(主):
364
铜矿(共):
2063</t>
  </si>
  <si>
    <t>TZC003</t>
  </si>
  <si>
    <t>德化县南方子尖开采区块</t>
  </si>
  <si>
    <t>2857140.57,206627436.36；2857173.29,206630779.31；2856711.61,206630783.88；2856678.89,206627440.82；
790,480,南方子尖金矿,1,</t>
  </si>
  <si>
    <t>金 千克
银 吨</t>
  </si>
  <si>
    <t>金矿(主):4980  
银矿(共):175.92</t>
  </si>
  <si>
    <t>TZC004</t>
  </si>
  <si>
    <t>德化县杨梅大蛇开采区块</t>
  </si>
  <si>
    <t>1,13,1,118.1900,25.5213,2,118.1915,25.5213,3,118.1915,25.5128,4,118.1830,25.5128,5,118.1830,25.5146,6,118.1800,25.5146,7,118.1759,25.5114,8,118.1830,25.5113,9,118.1830,25.5058,10,118.1701,25.5059,11,118.1701,25.5159,12,118.1900,25.5158,13,118.1900,25.5213</t>
  </si>
  <si>
    <t>TZC005</t>
  </si>
  <si>
    <t>德化县石头坂开采区块</t>
  </si>
  <si>
    <t>1,4,1,118.1600,25.5200,2,118.1658,25.5159,3,118.1658,25.5100,4,118.1600,25.5100,,,,,1,</t>
  </si>
  <si>
    <t>TZC006</t>
  </si>
  <si>
    <t>德化县东洋开采区块</t>
  </si>
  <si>
    <t>2858200.00,206631000.00;2858200.00,206631600.00；2857181.31,206631600.00;2857176.89,206631141.46；2857638.57,206631136.87;2857630.28,206630301.16；2858400.00,206630293.71;2858400.00,206631000.00；782.8,-100,,0,</t>
  </si>
  <si>
    <t>省规部署，面积5.79平方千米。</t>
  </si>
  <si>
    <t>TZC007</t>
  </si>
  <si>
    <t>德化县涌溪大冬坑开采区块</t>
  </si>
  <si>
    <t>1,11,1,118.1830,25.4856,2,118.1930,25.4856,3,118.1930,25.4843,4,118.1915,25.4843,5,118.1914,25.4815,6,118.1830,25.4816,7,118.1830,25.4820,8,118.1904,25.4820,9,118.1904,25.4835,10,118.1830,25.4835,11,118.1830,25.4856,,,,1,</t>
  </si>
  <si>
    <t>TZC008</t>
  </si>
  <si>
    <t>德化县大湖开采区块</t>
  </si>
  <si>
    <t>2855755.54,206627449.74;2855780.00,206629957.21;
2854394.96,206629970.84;2854386.76,206629134.93;
2854848.44,206629130.42;2854852.53,206629548.36;
2855314.21,206629543.83;2855301.96,206628290.05;
2854840.29,206628294.53;2854836.23,206627876.59;
2854374.56,206627881.06;2854370.52,206627463.11;
650,350,大湖金多金属,1,</t>
  </si>
  <si>
    <t>TZC010</t>
  </si>
  <si>
    <t>永春县湖丘头矿区开采区块</t>
  </si>
  <si>
    <t>1,206611807.87,2821906.26
2,206611811.44,2821444.72
3,206612230.62,2821448.09
4,206612238.36,2820525.02
5,206611400.42,2820518.08
6,206611388.82,2821902.70</t>
  </si>
  <si>
    <t>附表13  泉州市矿产资源开发重大项目规划表</t>
  </si>
  <si>
    <t>编号</t>
  </si>
  <si>
    <t>主矿种
代码</t>
  </si>
  <si>
    <t>主矿种
名称</t>
  </si>
  <si>
    <t>拟占用
资源量</t>
  </si>
  <si>
    <t>设计
生产能力</t>
  </si>
  <si>
    <t>投资金额</t>
  </si>
  <si>
    <t>项目
开工时间</t>
  </si>
  <si>
    <t>预计
投产时间</t>
  </si>
  <si>
    <t>预期产值</t>
  </si>
  <si>
    <t>ZX001</t>
  </si>
  <si>
    <t>德化县东洋中型金矿</t>
  </si>
  <si>
    <t>金 吨</t>
  </si>
  <si>
    <t>矿石量10万吨/年</t>
  </si>
  <si>
    <t>1.0亿</t>
  </si>
  <si>
    <t>2017年</t>
  </si>
  <si>
    <t>0.7亿/年</t>
  </si>
  <si>
    <t>已详查，省规部署</t>
  </si>
  <si>
    <t>ZX002</t>
  </si>
  <si>
    <t>德化县涌溪大冬坑中型金矿</t>
  </si>
  <si>
    <t xml:space="preserve"> 德化县</t>
  </si>
  <si>
    <t>矿石量4万吨/年</t>
  </si>
  <si>
    <t>2016年</t>
  </si>
  <si>
    <t>0.18亿/年</t>
  </si>
  <si>
    <t>ZX003</t>
  </si>
  <si>
    <t>安溪县湖上岭尾大型水泥用灰岩矿</t>
  </si>
  <si>
    <t xml:space="preserve"> 安溪县</t>
  </si>
  <si>
    <t>矿石 万吨</t>
  </si>
  <si>
    <r>
      <t>28114.02（整合总量</t>
    </r>
    <r>
      <rPr>
        <sz val="10"/>
        <color indexed="8"/>
        <rFont val="宋体"/>
        <family val="0"/>
      </rPr>
      <t>63500）</t>
    </r>
  </si>
  <si>
    <t>矿石量110万吨/年</t>
  </si>
  <si>
    <t>2018年</t>
  </si>
  <si>
    <t>已勘探，省规部署</t>
  </si>
  <si>
    <t>ZX004</t>
  </si>
  <si>
    <t>永春县纸坑大型水泥用灰岩矿</t>
  </si>
  <si>
    <t xml:space="preserve"> 永春县</t>
  </si>
  <si>
    <t>矿石量120万吨/年</t>
  </si>
  <si>
    <t>1.3亿</t>
  </si>
  <si>
    <r>
      <rPr>
        <b/>
        <sz val="14"/>
        <color indexed="8"/>
        <rFont val="宋体"/>
        <family val="0"/>
      </rPr>
      <t>附表</t>
    </r>
    <r>
      <rPr>
        <b/>
        <sz val="14"/>
        <color indexed="8"/>
        <rFont val="Times New Roman"/>
        <family val="1"/>
      </rPr>
      <t xml:space="preserve">14  </t>
    </r>
    <r>
      <rPr>
        <b/>
        <sz val="14"/>
        <color indexed="8"/>
        <rFont val="宋体"/>
        <family val="0"/>
      </rPr>
      <t>泉州市主要矿产矿山最低开采规模和最低服务年限规划表</t>
    </r>
  </si>
  <si>
    <r>
      <rPr>
        <b/>
        <sz val="10"/>
        <color indexed="8"/>
        <rFont val="宋体"/>
        <family val="0"/>
      </rPr>
      <t>矿产
代码</t>
    </r>
  </si>
  <si>
    <r>
      <rPr>
        <b/>
        <sz val="10"/>
        <color indexed="8"/>
        <rFont val="宋体"/>
        <family val="0"/>
      </rPr>
      <t>矿产名称</t>
    </r>
  </si>
  <si>
    <r>
      <rPr>
        <b/>
        <sz val="10"/>
        <color indexed="8"/>
        <rFont val="宋体"/>
        <family val="0"/>
      </rPr>
      <t>资源
储量
单位</t>
    </r>
  </si>
  <si>
    <r>
      <rPr>
        <b/>
        <sz val="10"/>
        <color indexed="8"/>
        <rFont val="宋体"/>
        <family val="0"/>
      </rPr>
      <t>资源
储量</t>
    </r>
  </si>
  <si>
    <r>
      <rPr>
        <b/>
        <sz val="10"/>
        <color indexed="8"/>
        <rFont val="宋体"/>
        <family val="0"/>
      </rPr>
      <t>开采规模单位</t>
    </r>
  </si>
  <si>
    <t>已建矿山最低开采规模</t>
  </si>
  <si>
    <r>
      <rPr>
        <b/>
        <sz val="10"/>
        <color indexed="8"/>
        <rFont val="宋体"/>
        <family val="0"/>
      </rPr>
      <t>新建矿山最低开采规模</t>
    </r>
  </si>
  <si>
    <t>矿山最低服务年限（年）</t>
  </si>
  <si>
    <r>
      <rPr>
        <b/>
        <sz val="10"/>
        <color indexed="8"/>
        <rFont val="宋体"/>
        <family val="0"/>
      </rPr>
      <t>大型</t>
    </r>
  </si>
  <si>
    <r>
      <rPr>
        <b/>
        <sz val="10"/>
        <color indexed="8"/>
        <rFont val="宋体"/>
        <family val="0"/>
      </rPr>
      <t>中型</t>
    </r>
  </si>
  <si>
    <r>
      <rPr>
        <b/>
        <sz val="10"/>
        <color indexed="8"/>
        <rFont val="宋体"/>
        <family val="0"/>
      </rPr>
      <t>小型</t>
    </r>
  </si>
  <si>
    <t>≥9</t>
  </si>
  <si>
    <r>
      <rPr>
        <sz val="9"/>
        <rFont val="宋体"/>
        <family val="0"/>
      </rPr>
      <t>≥</t>
    </r>
    <r>
      <rPr>
        <sz val="9"/>
        <rFont val="Times New Roman"/>
        <family val="1"/>
      </rPr>
      <t>120</t>
    </r>
  </si>
  <si>
    <t>120-45</t>
  </si>
  <si>
    <r>
      <rPr>
        <sz val="9"/>
        <rFont val="宋体"/>
        <family val="0"/>
      </rPr>
      <t>≥</t>
    </r>
    <r>
      <rPr>
        <sz val="9"/>
        <rFont val="Times New Roman"/>
        <family val="1"/>
      </rPr>
      <t>15</t>
    </r>
  </si>
  <si>
    <t>≥30</t>
  </si>
  <si>
    <t xml:space="preserve"> 10-30</t>
  </si>
  <si>
    <t>≥10</t>
  </si>
  <si>
    <t>到2019年已建矿山最低开采规模达到9万吨/年。</t>
  </si>
  <si>
    <r>
      <t>万</t>
    </r>
    <r>
      <rPr>
        <sz val="9"/>
        <rFont val="Times New Roman"/>
        <family val="1"/>
      </rPr>
      <t>m3/</t>
    </r>
    <r>
      <rPr>
        <sz val="9"/>
        <rFont val="宋体"/>
        <family val="0"/>
      </rPr>
      <t>年</t>
    </r>
  </si>
  <si>
    <r>
      <rPr>
        <sz val="9"/>
        <rFont val="宋体"/>
        <family val="0"/>
      </rPr>
      <t>万</t>
    </r>
    <r>
      <rPr>
        <sz val="9"/>
        <rFont val="Times New Roman"/>
        <family val="1"/>
      </rPr>
      <t>m</t>
    </r>
    <r>
      <rPr>
        <vertAlign val="superscript"/>
        <sz val="9"/>
        <rFont val="Times New Roman"/>
        <family val="1"/>
      </rPr>
      <t>3</t>
    </r>
    <r>
      <rPr>
        <sz val="9"/>
        <rFont val="Times New Roman"/>
        <family val="1"/>
      </rPr>
      <t>/</t>
    </r>
    <r>
      <rPr>
        <sz val="9"/>
        <rFont val="宋体"/>
        <family val="0"/>
      </rPr>
      <t>年</t>
    </r>
  </si>
  <si>
    <t>≥3</t>
  </si>
  <si>
    <r>
      <rPr>
        <sz val="9"/>
        <rFont val="宋体"/>
        <family val="0"/>
      </rPr>
      <t>≥</t>
    </r>
    <r>
      <rPr>
        <sz val="9"/>
        <rFont val="Times New Roman"/>
        <family val="1"/>
      </rPr>
      <t>20</t>
    </r>
  </si>
  <si>
    <t>20-10</t>
  </si>
  <si>
    <r>
      <rPr>
        <sz val="9"/>
        <rFont val="宋体"/>
        <family val="0"/>
      </rPr>
      <t>≥</t>
    </r>
    <r>
      <rPr>
        <sz val="9"/>
        <rFont val="Times New Roman"/>
        <family val="1"/>
      </rPr>
      <t>1</t>
    </r>
  </si>
  <si>
    <r>
      <rPr>
        <sz val="9"/>
        <rFont val="宋体"/>
        <family val="0"/>
      </rPr>
      <t>露采</t>
    </r>
  </si>
  <si>
    <r>
      <t>≥</t>
    </r>
    <r>
      <rPr>
        <sz val="9"/>
        <rFont val="Times New Roman"/>
        <family val="1"/>
      </rPr>
      <t>6</t>
    </r>
  </si>
  <si>
    <r>
      <rPr>
        <sz val="9"/>
        <rFont val="宋体"/>
        <family val="0"/>
      </rPr>
      <t>≥</t>
    </r>
    <r>
      <rPr>
        <sz val="9"/>
        <rFont val="Times New Roman"/>
        <family val="1"/>
      </rPr>
      <t>200</t>
    </r>
  </si>
  <si>
    <t>200-60</t>
  </si>
  <si>
    <r>
      <rPr>
        <sz val="9"/>
        <rFont val="宋体"/>
        <family val="0"/>
      </rPr>
      <t>≥</t>
    </r>
    <r>
      <rPr>
        <sz val="9"/>
        <rFont val="Times New Roman"/>
        <family val="1"/>
      </rPr>
      <t>30</t>
    </r>
  </si>
  <si>
    <r>
      <t>≥</t>
    </r>
    <r>
      <rPr>
        <sz val="9"/>
        <rFont val="Times New Roman"/>
        <family val="1"/>
      </rPr>
      <t>30</t>
    </r>
  </si>
  <si>
    <r>
      <t>≥</t>
    </r>
    <r>
      <rPr>
        <sz val="9"/>
        <rFont val="Times New Roman"/>
        <family val="1"/>
      </rPr>
      <t>5</t>
    </r>
  </si>
  <si>
    <r>
      <rPr>
        <sz val="9"/>
        <rFont val="宋体"/>
        <family val="0"/>
      </rPr>
      <t>地采</t>
    </r>
  </si>
  <si>
    <r>
      <rPr>
        <sz val="9"/>
        <rFont val="宋体"/>
        <family val="0"/>
      </rPr>
      <t>≥</t>
    </r>
    <r>
      <rPr>
        <sz val="9"/>
        <rFont val="Times New Roman"/>
        <family val="1"/>
      </rPr>
      <t>100</t>
    </r>
  </si>
  <si>
    <t>100-30</t>
  </si>
  <si>
    <r>
      <rPr>
        <sz val="9"/>
        <rFont val="宋体"/>
        <family val="0"/>
      </rPr>
      <t>≥</t>
    </r>
    <r>
      <rPr>
        <sz val="9"/>
        <rFont val="Times New Roman"/>
        <family val="1"/>
      </rPr>
      <t>10</t>
    </r>
  </si>
  <si>
    <t>≥1</t>
  </si>
  <si>
    <t>10-5</t>
  </si>
  <si>
    <r>
      <rPr>
        <sz val="9"/>
        <rFont val="宋体"/>
        <family val="0"/>
      </rPr>
      <t>≥</t>
    </r>
    <r>
      <rPr>
        <sz val="9"/>
        <rFont val="Times New Roman"/>
        <family val="1"/>
      </rPr>
      <t>2</t>
    </r>
  </si>
  <si>
    <t>≥5</t>
  </si>
  <si>
    <r>
      <t>金属量</t>
    </r>
    <r>
      <rPr>
        <sz val="9"/>
        <rFont val="宋体"/>
        <family val="0"/>
      </rPr>
      <t>吨</t>
    </r>
  </si>
  <si>
    <r>
      <rPr>
        <sz val="9"/>
        <rFont val="宋体"/>
        <family val="0"/>
      </rPr>
      <t>≥</t>
    </r>
    <r>
      <rPr>
        <sz val="9"/>
        <rFont val="Times New Roman"/>
        <family val="1"/>
      </rPr>
      <t>6</t>
    </r>
  </si>
  <si>
    <t>≥6</t>
  </si>
  <si>
    <t xml:space="preserve"> 5-30</t>
  </si>
  <si>
    <r>
      <rPr>
        <sz val="9"/>
        <rFont val="宋体"/>
        <family val="0"/>
      </rPr>
      <t>金千克</t>
    </r>
  </si>
  <si>
    <t>15-6</t>
  </si>
  <si>
    <r>
      <rPr>
        <sz val="9"/>
        <rFont val="宋体"/>
        <family val="0"/>
      </rPr>
      <t>银千克</t>
    </r>
  </si>
  <si>
    <t>30-20</t>
  </si>
  <si>
    <t>≥20</t>
  </si>
  <si>
    <t xml:space="preserve"> 10-20</t>
  </si>
  <si>
    <r>
      <rPr>
        <sz val="9"/>
        <rFont val="宋体"/>
        <family val="0"/>
      </rPr>
      <t>≥</t>
    </r>
    <r>
      <rPr>
        <sz val="9"/>
        <rFont val="Times New Roman"/>
        <family val="1"/>
      </rPr>
      <t>3</t>
    </r>
  </si>
  <si>
    <r>
      <rPr>
        <sz val="9"/>
        <rFont val="宋体"/>
        <family val="0"/>
      </rPr>
      <t>≥</t>
    </r>
    <r>
      <rPr>
        <sz val="9"/>
        <rFont val="Times New Roman"/>
        <family val="1"/>
      </rPr>
      <t>50</t>
    </r>
  </si>
  <si>
    <t>50-20</t>
  </si>
  <si>
    <t>≥0.5</t>
  </si>
  <si>
    <r>
      <rPr>
        <sz val="9"/>
        <rFont val="宋体"/>
        <family val="0"/>
      </rPr>
      <t>≥</t>
    </r>
    <r>
      <rPr>
        <sz val="9"/>
        <rFont val="Times New Roman"/>
        <family val="1"/>
      </rPr>
      <t>5</t>
    </r>
  </si>
  <si>
    <t>≥0.03</t>
  </si>
  <si>
    <t>1-0.3</t>
  </si>
  <si>
    <r>
      <rPr>
        <sz val="9"/>
        <rFont val="宋体"/>
        <family val="0"/>
      </rPr>
      <t>≥</t>
    </r>
    <r>
      <rPr>
        <sz val="9"/>
        <rFont val="Times New Roman"/>
        <family val="1"/>
      </rPr>
      <t>0.3</t>
    </r>
  </si>
  <si>
    <r>
      <rPr>
        <sz val="9"/>
        <rFont val="宋体"/>
        <family val="0"/>
      </rPr>
      <t>吨</t>
    </r>
  </si>
  <si>
    <t>≥60</t>
  </si>
  <si>
    <r>
      <rPr>
        <sz val="9"/>
        <rFont val="宋体"/>
        <family val="0"/>
      </rPr>
      <t>≥</t>
    </r>
    <r>
      <rPr>
        <sz val="9"/>
        <rFont val="Times New Roman"/>
        <family val="1"/>
      </rPr>
      <t>60</t>
    </r>
  </si>
  <si>
    <t>100-50</t>
  </si>
  <si>
    <r>
      <t>≥1</t>
    </r>
    <r>
      <rPr>
        <sz val="9"/>
        <rFont val="Times New Roman"/>
        <family val="1"/>
      </rPr>
      <t>0</t>
    </r>
  </si>
  <si>
    <t>≥15</t>
  </si>
  <si>
    <t xml:space="preserve"> 10-15</t>
  </si>
  <si>
    <r>
      <rPr>
        <sz val="9"/>
        <rFont val="宋体"/>
        <family val="0"/>
      </rPr>
      <t>万</t>
    </r>
    <r>
      <rPr>
        <sz val="9"/>
        <rFont val="Times New Roman"/>
        <family val="1"/>
      </rPr>
      <t>m3/</t>
    </r>
    <r>
      <rPr>
        <sz val="9"/>
        <rFont val="宋体"/>
        <family val="0"/>
      </rPr>
      <t>年</t>
    </r>
  </si>
  <si>
    <t>市所辖区≥15；县级市≥10；其他县≥5</t>
  </si>
  <si>
    <r>
      <rPr>
        <sz val="9"/>
        <rFont val="宋体"/>
        <family val="0"/>
      </rPr>
      <t>≥</t>
    </r>
    <r>
      <rPr>
        <sz val="9"/>
        <rFont val="Times New Roman"/>
        <family val="1"/>
      </rPr>
      <t>10-50</t>
    </r>
    <r>
      <rPr>
        <sz val="9"/>
        <rFont val="宋体"/>
        <family val="0"/>
      </rPr>
      <t xml:space="preserve">，
</t>
    </r>
    <r>
      <rPr>
        <sz val="9"/>
        <rFont val="Times New Roman"/>
        <family val="1"/>
      </rPr>
      <t xml:space="preserve"> </t>
    </r>
    <r>
      <rPr>
        <sz val="9"/>
        <rFont val="宋体"/>
        <family val="0"/>
      </rPr>
      <t>泉州所辖区≥</t>
    </r>
    <r>
      <rPr>
        <sz val="9"/>
        <rFont val="Times New Roman"/>
        <family val="1"/>
      </rPr>
      <t>50</t>
    </r>
    <r>
      <rPr>
        <sz val="9"/>
        <rFont val="宋体"/>
        <family val="0"/>
      </rPr>
      <t>；各县级市≥</t>
    </r>
    <r>
      <rPr>
        <sz val="9"/>
        <rFont val="Times New Roman"/>
        <family val="1"/>
      </rPr>
      <t>20</t>
    </r>
    <r>
      <rPr>
        <sz val="9"/>
        <rFont val="宋体"/>
        <family val="0"/>
      </rPr>
      <t>；其他县≥</t>
    </r>
    <r>
      <rPr>
        <sz val="9"/>
        <rFont val="Times New Roman"/>
        <family val="1"/>
      </rPr>
      <t>10</t>
    </r>
  </si>
  <si>
    <t xml:space="preserve"> 15-5</t>
  </si>
  <si>
    <r>
      <rPr>
        <sz val="9"/>
        <rFont val="宋体"/>
        <family val="0"/>
      </rPr>
      <t>千吨</t>
    </r>
  </si>
  <si>
    <t xml:space="preserve"> 10-5</t>
  </si>
  <si>
    <t>≥2</t>
  </si>
  <si>
    <r>
      <rPr>
        <b/>
        <sz val="14"/>
        <rFont val="宋体"/>
        <family val="0"/>
      </rPr>
      <t>附表</t>
    </r>
    <r>
      <rPr>
        <b/>
        <sz val="14"/>
        <rFont val="Times New Roman"/>
        <family val="1"/>
      </rPr>
      <t xml:space="preserve">15   </t>
    </r>
    <r>
      <rPr>
        <b/>
        <sz val="14"/>
        <rFont val="宋体"/>
        <family val="0"/>
      </rPr>
      <t>泉州市主要矿区（床）最低开采规模和最低服务年限规划表</t>
    </r>
  </si>
  <si>
    <r>
      <rPr>
        <b/>
        <sz val="10"/>
        <rFont val="宋体"/>
        <family val="0"/>
      </rPr>
      <t>序
号</t>
    </r>
  </si>
  <si>
    <r>
      <rPr>
        <b/>
        <sz val="10"/>
        <rFont val="宋体"/>
        <family val="0"/>
      </rPr>
      <t>矿区编号</t>
    </r>
  </si>
  <si>
    <r>
      <rPr>
        <b/>
        <sz val="10"/>
        <rFont val="宋体"/>
        <family val="0"/>
      </rPr>
      <t>矿区（床）名称</t>
    </r>
  </si>
  <si>
    <r>
      <rPr>
        <b/>
        <sz val="10"/>
        <rFont val="宋体"/>
        <family val="0"/>
      </rPr>
      <t>矿产
代码</t>
    </r>
  </si>
  <si>
    <t>矿区储量
规模</t>
  </si>
  <si>
    <t>计量
单位</t>
  </si>
  <si>
    <t>矿区（床）
最低开采规模</t>
  </si>
  <si>
    <r>
      <rPr>
        <b/>
        <sz val="10"/>
        <rFont val="宋体"/>
        <family val="0"/>
      </rPr>
      <t>主要矿种最低开采规模</t>
    </r>
  </si>
  <si>
    <r>
      <rPr>
        <b/>
        <sz val="10"/>
        <rFont val="宋体"/>
        <family val="0"/>
      </rPr>
      <t>备注</t>
    </r>
  </si>
  <si>
    <r>
      <rPr>
        <b/>
        <sz val="10"/>
        <rFont val="宋体"/>
        <family val="0"/>
      </rPr>
      <t>大型</t>
    </r>
  </si>
  <si>
    <r>
      <rPr>
        <b/>
        <sz val="10"/>
        <rFont val="宋体"/>
        <family val="0"/>
      </rPr>
      <t>中型</t>
    </r>
  </si>
  <si>
    <r>
      <rPr>
        <b/>
        <sz val="10"/>
        <rFont val="宋体"/>
        <family val="0"/>
      </rPr>
      <t>小型</t>
    </r>
  </si>
  <si>
    <r>
      <rPr>
        <sz val="9"/>
        <rFont val="宋体"/>
        <family val="0"/>
      </rPr>
      <t xml:space="preserve">永春县天湖山煤矿铅坑井田
</t>
    </r>
  </si>
  <si>
    <t>≥120</t>
  </si>
  <si>
    <t>120~45</t>
  </si>
  <si>
    <r>
      <t>＜</t>
    </r>
    <r>
      <rPr>
        <sz val="9"/>
        <rFont val="Times New Roman"/>
        <family val="1"/>
      </rPr>
      <t>45</t>
    </r>
  </si>
  <si>
    <r>
      <rPr>
        <sz val="9"/>
        <rFont val="宋体"/>
        <family val="0"/>
      </rPr>
      <t>永春县天湖山曲斗井田</t>
    </r>
  </si>
  <si>
    <r>
      <rPr>
        <sz val="9"/>
        <rFont val="宋体"/>
        <family val="0"/>
      </rPr>
      <t>永春县天湖山煤矿新村井田</t>
    </r>
  </si>
  <si>
    <r>
      <rPr>
        <sz val="9"/>
        <rFont val="宋体"/>
        <family val="0"/>
      </rPr>
      <t>永春县天湖山煤矿西萍井田</t>
    </r>
  </si>
  <si>
    <r>
      <rPr>
        <sz val="9"/>
        <rFont val="宋体"/>
        <family val="0"/>
      </rPr>
      <t>＜</t>
    </r>
    <r>
      <rPr>
        <sz val="9"/>
        <rFont val="Times New Roman"/>
        <family val="1"/>
      </rPr>
      <t>45</t>
    </r>
  </si>
  <si>
    <r>
      <rPr>
        <sz val="9"/>
        <rFont val="宋体"/>
        <family val="0"/>
      </rPr>
      <t>永春县天湖山煤矿南湖井田</t>
    </r>
  </si>
  <si>
    <r>
      <rPr>
        <sz val="9"/>
        <rFont val="宋体"/>
        <family val="0"/>
      </rPr>
      <t>永春县天湖山煤山荷殊井田</t>
    </r>
  </si>
  <si>
    <r>
      <rPr>
        <sz val="9"/>
        <rFont val="宋体"/>
        <family val="0"/>
      </rPr>
      <t>℃</t>
    </r>
  </si>
  <si>
    <t>≥100</t>
  </si>
  <si>
    <t>100~30</t>
  </si>
  <si>
    <t>＜30</t>
  </si>
  <si>
    <r>
      <rPr>
        <sz val="9"/>
        <rFont val="宋体"/>
        <family val="0"/>
      </rPr>
      <t>≥</t>
    </r>
    <r>
      <rPr>
        <sz val="9"/>
        <rFont val="Times New Roman"/>
        <family val="1"/>
      </rPr>
      <t>12-25</t>
    </r>
  </si>
  <si>
    <r>
      <t>＜</t>
    </r>
    <r>
      <rPr>
        <sz val="9"/>
        <rFont val="Times New Roman"/>
        <family val="1"/>
      </rPr>
      <t>30</t>
    </r>
  </si>
  <si>
    <t>安溪县潘田铁矿区</t>
  </si>
  <si>
    <t>≥50</t>
  </si>
  <si>
    <t>50~20</t>
  </si>
  <si>
    <r>
      <t>＜</t>
    </r>
    <r>
      <rPr>
        <sz val="9"/>
        <rFont val="Times New Roman"/>
        <family val="1"/>
      </rPr>
      <t>20</t>
    </r>
  </si>
  <si>
    <t>安溪县青洋铁锰矿区</t>
  </si>
  <si>
    <t>10~5</t>
  </si>
  <si>
    <t>＜5</t>
  </si>
  <si>
    <t>*17</t>
  </si>
  <si>
    <t>安溪县新田矿区铁矿</t>
  </si>
  <si>
    <t>*18</t>
  </si>
  <si>
    <r>
      <t>≥</t>
    </r>
    <r>
      <rPr>
        <sz val="9"/>
        <rFont val="Times New Roman"/>
        <family val="1"/>
      </rPr>
      <t>10</t>
    </r>
  </si>
  <si>
    <r>
      <t>≥</t>
    </r>
    <r>
      <rPr>
        <sz val="9"/>
        <rFont val="Times New Roman"/>
        <family val="1"/>
      </rPr>
      <t>3</t>
    </r>
  </si>
  <si>
    <t>15~6</t>
  </si>
  <si>
    <r>
      <t>＜</t>
    </r>
    <r>
      <rPr>
        <sz val="9"/>
        <rFont val="Times New Roman"/>
        <family val="1"/>
      </rPr>
      <t>6</t>
    </r>
  </si>
  <si>
    <t>*19</t>
  </si>
  <si>
    <r>
      <rPr>
        <sz val="9"/>
        <rFont val="宋体"/>
        <family val="0"/>
      </rPr>
      <t>德化县西墘矿区铜</t>
    </r>
    <r>
      <rPr>
        <sz val="9"/>
        <rFont val="Times New Roman"/>
        <family val="1"/>
      </rPr>
      <t>(</t>
    </r>
    <r>
      <rPr>
        <sz val="9"/>
        <rFont val="宋体"/>
        <family val="0"/>
      </rPr>
      <t>金</t>
    </r>
    <r>
      <rPr>
        <sz val="9"/>
        <rFont val="Times New Roman"/>
        <family val="1"/>
      </rPr>
      <t>)</t>
    </r>
    <r>
      <rPr>
        <sz val="9"/>
        <rFont val="宋体"/>
        <family val="0"/>
      </rPr>
      <t>矿</t>
    </r>
  </si>
  <si>
    <r>
      <t>≥</t>
    </r>
    <r>
      <rPr>
        <sz val="9"/>
        <rFont val="Times New Roman"/>
        <family val="1"/>
      </rPr>
      <t>100</t>
    </r>
  </si>
  <si>
    <t>*20</t>
  </si>
  <si>
    <r>
      <t>≥</t>
    </r>
    <r>
      <rPr>
        <sz val="9"/>
        <rFont val="Times New Roman"/>
        <family val="1"/>
      </rPr>
      <t>15</t>
    </r>
  </si>
  <si>
    <t>*21</t>
  </si>
  <si>
    <t>*22</t>
  </si>
  <si>
    <r>
      <rPr>
        <sz val="9"/>
        <rFont val="宋体"/>
        <family val="0"/>
      </rPr>
      <t>德化县安村金矿区雷潭矿段</t>
    </r>
  </si>
  <si>
    <r>
      <rPr>
        <sz val="9"/>
        <rFont val="宋体"/>
        <family val="0"/>
      </rPr>
      <t>德化县洪鑫金矿</t>
    </r>
  </si>
  <si>
    <r>
      <rPr>
        <sz val="9"/>
        <rFont val="宋体"/>
        <family val="0"/>
      </rPr>
      <t>德化县邱村金矿</t>
    </r>
  </si>
  <si>
    <r>
      <t>≥</t>
    </r>
    <r>
      <rPr>
        <sz val="9"/>
        <rFont val="Times New Roman"/>
        <family val="1"/>
      </rPr>
      <t>3.3</t>
    </r>
  </si>
  <si>
    <t>＜6</t>
  </si>
  <si>
    <r>
      <rPr>
        <sz val="9"/>
        <rFont val="宋体"/>
        <family val="0"/>
      </rPr>
      <t>德化县东洋金矿</t>
    </r>
  </si>
  <si>
    <r>
      <rPr>
        <sz val="9"/>
        <rFont val="宋体"/>
        <family val="0"/>
      </rPr>
      <t>萤石千吨</t>
    </r>
  </si>
  <si>
    <r>
      <t>＜</t>
    </r>
    <r>
      <rPr>
        <sz val="9"/>
        <rFont val="Times New Roman"/>
        <family val="1"/>
      </rPr>
      <t>5</t>
    </r>
  </si>
  <si>
    <r>
      <rPr>
        <sz val="9"/>
        <rFont val="宋体"/>
        <family val="0"/>
      </rPr>
      <t>德化县河空石英矿</t>
    </r>
  </si>
  <si>
    <r>
      <rPr>
        <sz val="9"/>
        <rFont val="宋体"/>
        <family val="0"/>
      </rPr>
      <t>矿石千吨</t>
    </r>
  </si>
  <si>
    <r>
      <t>≥</t>
    </r>
    <r>
      <rPr>
        <sz val="9"/>
        <rFont val="Times New Roman"/>
        <family val="1"/>
      </rPr>
      <t>20</t>
    </r>
  </si>
  <si>
    <t>20~10</t>
  </si>
  <si>
    <r>
      <t>＜</t>
    </r>
    <r>
      <rPr>
        <sz val="9"/>
        <rFont val="Times New Roman"/>
        <family val="1"/>
      </rPr>
      <t>10</t>
    </r>
  </si>
  <si>
    <t>1~0.3</t>
  </si>
  <si>
    <t>＜0.3</t>
  </si>
  <si>
    <t>＜10</t>
  </si>
  <si>
    <t>泉州市泉港区大雾山笔架林场钾钠长石矿</t>
  </si>
  <si>
    <r>
      <rPr>
        <sz val="9"/>
        <rFont val="宋体"/>
        <family val="0"/>
      </rPr>
      <t>安溪县湖上岭尾石灰岩矿</t>
    </r>
  </si>
  <si>
    <r>
      <t>≥</t>
    </r>
    <r>
      <rPr>
        <sz val="9"/>
        <rFont val="Times New Roman"/>
        <family val="1"/>
      </rPr>
      <t>60</t>
    </r>
  </si>
  <si>
    <t>100~50</t>
  </si>
  <si>
    <r>
      <t>＜</t>
    </r>
    <r>
      <rPr>
        <sz val="9"/>
        <rFont val="Times New Roman"/>
        <family val="1"/>
      </rPr>
      <t>50</t>
    </r>
  </si>
  <si>
    <r>
      <rPr>
        <sz val="9"/>
        <rFont val="宋体"/>
        <family val="0"/>
      </rPr>
      <t>安溪县珍地石灰岩矿区</t>
    </r>
  </si>
  <si>
    <r>
      <rPr>
        <sz val="9"/>
        <rFont val="宋体"/>
        <family val="0"/>
      </rPr>
      <t>安溪县长基石灰岩矿区</t>
    </r>
  </si>
  <si>
    <r>
      <t>≥</t>
    </r>
    <r>
      <rPr>
        <sz val="9"/>
        <rFont val="Times New Roman"/>
        <family val="1"/>
      </rPr>
      <t>50</t>
    </r>
  </si>
  <si>
    <r>
      <rPr>
        <sz val="9"/>
        <rFont val="宋体"/>
        <family val="0"/>
      </rPr>
      <t>安溪县珍地石龟山矿区</t>
    </r>
  </si>
  <si>
    <r>
      <rPr>
        <sz val="9"/>
        <rFont val="宋体"/>
        <family val="0"/>
      </rPr>
      <t>安溪县湖上乡珍地面呈石灰矿</t>
    </r>
  </si>
  <si>
    <r>
      <rPr>
        <sz val="9"/>
        <rFont val="宋体"/>
        <family val="0"/>
      </rPr>
      <t>安溪县湖上上洋石灰石矿</t>
    </r>
  </si>
  <si>
    <r>
      <rPr>
        <sz val="9"/>
        <rFont val="宋体"/>
        <family val="0"/>
      </rPr>
      <t>安溪县珍地石中金石灰岩矿</t>
    </r>
  </si>
  <si>
    <t>＜50</t>
  </si>
  <si>
    <r>
      <rPr>
        <sz val="9"/>
        <rFont val="宋体"/>
        <family val="0"/>
      </rPr>
      <t>集安集团（安溪）有限公司五阆山石灰石矿</t>
    </r>
  </si>
  <si>
    <r>
      <t>≥</t>
    </r>
    <r>
      <rPr>
        <sz val="9"/>
        <rFont val="Times New Roman"/>
        <family val="1"/>
      </rPr>
      <t>150</t>
    </r>
  </si>
  <si>
    <r>
      <rPr>
        <sz val="9"/>
        <rFont val="宋体"/>
        <family val="0"/>
      </rPr>
      <t>＜</t>
    </r>
    <r>
      <rPr>
        <sz val="9"/>
        <rFont val="Times New Roman"/>
        <family val="1"/>
      </rPr>
      <t>50</t>
    </r>
  </si>
  <si>
    <t>≥150</t>
  </si>
  <si>
    <t>*51</t>
  </si>
  <si>
    <t>永春水泥厂铅坑狮仔潭石灰石矿</t>
  </si>
  <si>
    <t>安溪县芦田招坑高岭土矿</t>
  </si>
  <si>
    <t>*57</t>
  </si>
  <si>
    <t>安溪县南吉吉山高岭土矿</t>
  </si>
  <si>
    <t>德化县大坪山陶瓷土矿</t>
  </si>
  <si>
    <r>
      <rPr>
        <sz val="9"/>
        <rFont val="宋体"/>
        <family val="0"/>
      </rPr>
      <t>德化县九户林陶瓷土矿</t>
    </r>
  </si>
  <si>
    <t>*63</t>
  </si>
  <si>
    <r>
      <rPr>
        <sz val="9"/>
        <rFont val="宋体"/>
        <family val="0"/>
      </rPr>
      <t>德化县上地国山陶瓷土矿</t>
    </r>
  </si>
  <si>
    <r>
      <rPr>
        <sz val="9"/>
        <rFont val="宋体"/>
        <family val="0"/>
      </rPr>
      <t>德化县金竹坑瓷石矿</t>
    </r>
  </si>
  <si>
    <r>
      <rPr>
        <sz val="9"/>
        <rFont val="宋体"/>
        <family val="0"/>
      </rPr>
      <t>德化县前厝坑瓷石矿</t>
    </r>
  </si>
  <si>
    <r>
      <rPr>
        <sz val="9"/>
        <rFont val="宋体"/>
        <family val="0"/>
      </rPr>
      <t>泉州市泉港涂型陶瓷土矿</t>
    </r>
  </si>
  <si>
    <r>
      <rPr>
        <sz val="9"/>
        <rFont val="宋体"/>
        <family val="0"/>
      </rPr>
      <t>建筑用辉绿岩</t>
    </r>
  </si>
  <si>
    <r>
      <rPr>
        <sz val="9"/>
        <rFont val="宋体"/>
        <family val="0"/>
      </rPr>
      <t>≥</t>
    </r>
    <r>
      <rPr>
        <sz val="9"/>
        <rFont val="Times New Roman"/>
        <family val="1"/>
      </rPr>
      <t>23.8</t>
    </r>
  </si>
  <si>
    <r>
      <rPr>
        <sz val="9"/>
        <rFont val="宋体"/>
        <family val="0"/>
      </rPr>
      <t>≥</t>
    </r>
    <r>
      <rPr>
        <sz val="9"/>
        <rFont val="Times New Roman"/>
        <family val="1"/>
      </rPr>
      <t>22</t>
    </r>
  </si>
  <si>
    <r>
      <rPr>
        <sz val="9"/>
        <rFont val="宋体"/>
        <family val="0"/>
      </rPr>
      <t>南安市罗东呼水格建筑用花岗岩</t>
    </r>
  </si>
  <si>
    <r>
      <rPr>
        <sz val="9"/>
        <rFont val="宋体"/>
        <family val="0"/>
      </rPr>
      <t>永春县嵩溪矿区建筑用花岗岩矿</t>
    </r>
  </si>
  <si>
    <r>
      <rPr>
        <sz val="9"/>
        <rFont val="宋体"/>
        <family val="0"/>
      </rPr>
      <t>安溪县清水岩矿泉水有限公司清水岩矿泉水</t>
    </r>
  </si>
  <si>
    <r>
      <t>≥</t>
    </r>
    <r>
      <rPr>
        <sz val="9"/>
        <rFont val="Times New Roman"/>
        <family val="1"/>
      </rPr>
      <t>2.5</t>
    </r>
  </si>
  <si>
    <t>≥2.5</t>
  </si>
  <si>
    <r>
      <rPr>
        <sz val="9"/>
        <rFont val="宋体"/>
        <family val="0"/>
      </rPr>
      <t>≥</t>
    </r>
    <r>
      <rPr>
        <sz val="9"/>
        <rFont val="Times New Roman"/>
        <family val="1"/>
      </rPr>
      <t>0.6</t>
    </r>
  </si>
  <si>
    <r>
      <rPr>
        <sz val="9"/>
        <rFont val="宋体"/>
        <family val="0"/>
      </rPr>
      <t>泉州市怡新食品饮料有限公司</t>
    </r>
  </si>
  <si>
    <r>
      <rPr>
        <sz val="9"/>
        <rFont val="宋体"/>
        <family val="0"/>
      </rPr>
      <t>泉州市丰泽区北峰涌永天然水开发中心</t>
    </r>
  </si>
  <si>
    <r>
      <rPr>
        <sz val="9"/>
        <rFont val="宋体"/>
        <family val="0"/>
      </rPr>
      <t>≥</t>
    </r>
    <r>
      <rPr>
        <sz val="9"/>
        <rFont val="Times New Roman"/>
        <family val="1"/>
      </rPr>
      <t>2.4</t>
    </r>
  </si>
  <si>
    <r>
      <rPr>
        <sz val="9"/>
        <rFont val="宋体"/>
        <family val="0"/>
      </rPr>
      <t>永春县盘龙矿泉水有限公司林前矿泉水</t>
    </r>
  </si>
  <si>
    <r>
      <rPr>
        <sz val="9"/>
        <rFont val="宋体"/>
        <family val="0"/>
      </rPr>
      <t>≥</t>
    </r>
    <r>
      <rPr>
        <sz val="9"/>
        <rFont val="Times New Roman"/>
        <family val="1"/>
      </rPr>
      <t>0.5</t>
    </r>
  </si>
  <si>
    <r>
      <rPr>
        <b/>
        <sz val="14"/>
        <rFont val="宋体"/>
        <family val="0"/>
      </rPr>
      <t>附表</t>
    </r>
    <r>
      <rPr>
        <b/>
        <sz val="14"/>
        <rFont val="Times New Roman"/>
        <family val="1"/>
      </rPr>
      <t xml:space="preserve">16   </t>
    </r>
    <r>
      <rPr>
        <b/>
        <sz val="14"/>
        <rFont val="宋体"/>
        <family val="0"/>
      </rPr>
      <t>泉州市主要矿山矿产资源综合利用指标规划表</t>
    </r>
  </si>
  <si>
    <r>
      <rPr>
        <b/>
        <sz val="10"/>
        <rFont val="宋体"/>
        <family val="0"/>
      </rPr>
      <t>主要开采矿种</t>
    </r>
  </si>
  <si>
    <r>
      <rPr>
        <b/>
        <sz val="10"/>
        <rFont val="宋体"/>
        <family val="0"/>
      </rPr>
      <t>开采规模</t>
    </r>
  </si>
  <si>
    <r>
      <rPr>
        <b/>
        <sz val="10"/>
        <rFont val="宋体"/>
        <family val="0"/>
      </rPr>
      <t>开采方式</t>
    </r>
  </si>
  <si>
    <r>
      <rPr>
        <b/>
        <sz val="10"/>
        <rFont val="宋体"/>
        <family val="0"/>
      </rPr>
      <t>规划指标（</t>
    </r>
    <r>
      <rPr>
        <b/>
        <sz val="10"/>
        <rFont val="Times New Roman"/>
        <family val="1"/>
      </rPr>
      <t>%</t>
    </r>
    <r>
      <rPr>
        <b/>
        <sz val="10"/>
        <rFont val="宋体"/>
        <family val="0"/>
      </rPr>
      <t>）</t>
    </r>
  </si>
  <si>
    <t>最低开采回采率</t>
  </si>
  <si>
    <r>
      <rPr>
        <b/>
        <sz val="10"/>
        <rFont val="宋体"/>
        <family val="0"/>
      </rPr>
      <t>最低选矿回收率</t>
    </r>
  </si>
  <si>
    <t>共伴生矿产综合利用率</t>
  </si>
  <si>
    <t>低品位、极薄矿体利用率</t>
  </si>
  <si>
    <t>固体废弃物综合利用率</t>
  </si>
  <si>
    <r>
      <rPr>
        <sz val="9"/>
        <color indexed="8"/>
        <rFont val="宋体"/>
        <family val="0"/>
      </rPr>
      <t>小型</t>
    </r>
  </si>
  <si>
    <r>
      <rPr>
        <sz val="9"/>
        <color indexed="8"/>
        <rFont val="宋体"/>
        <family val="0"/>
      </rPr>
      <t>地下开采</t>
    </r>
  </si>
  <si>
    <r>
      <rPr>
        <sz val="9"/>
        <rFont val="宋体"/>
        <family val="0"/>
      </rPr>
      <t>永春县铅坑煤矿有限公司铅坑煤矿</t>
    </r>
  </si>
  <si>
    <r>
      <rPr>
        <sz val="9"/>
        <rFont val="宋体"/>
        <family val="0"/>
      </rPr>
      <t>安溪县潘田铁矿区</t>
    </r>
  </si>
  <si>
    <r>
      <rPr>
        <sz val="9"/>
        <rFont val="宋体"/>
        <family val="0"/>
      </rPr>
      <t>地下开采</t>
    </r>
  </si>
  <si>
    <r>
      <rPr>
        <sz val="9"/>
        <rFont val="宋体"/>
        <family val="0"/>
      </rPr>
      <t>安溪县新田铁矿</t>
    </r>
  </si>
  <si>
    <r>
      <rPr>
        <sz val="9"/>
        <rFont val="宋体"/>
        <family val="0"/>
      </rPr>
      <t>安溪县青洋铁锰矿</t>
    </r>
  </si>
  <si>
    <r>
      <rPr>
        <sz val="9"/>
        <color indexed="8"/>
        <rFont val="宋体"/>
        <family val="0"/>
      </rPr>
      <t>露天开采</t>
    </r>
  </si>
  <si>
    <r>
      <rPr>
        <sz val="9"/>
        <color indexed="8"/>
        <rFont val="宋体"/>
        <family val="0"/>
      </rPr>
      <t>中型</t>
    </r>
  </si>
  <si>
    <r>
      <rPr>
        <sz val="9"/>
        <rFont val="宋体"/>
        <family val="0"/>
      </rPr>
      <t>露天</t>
    </r>
    <r>
      <rPr>
        <sz val="9"/>
        <rFont val="Times New Roman"/>
        <family val="1"/>
      </rPr>
      <t>/</t>
    </r>
    <r>
      <rPr>
        <sz val="9"/>
        <rFont val="宋体"/>
        <family val="0"/>
      </rPr>
      <t>地下开采</t>
    </r>
  </si>
  <si>
    <r>
      <t>9</t>
    </r>
    <r>
      <rPr>
        <sz val="9"/>
        <color indexed="8"/>
        <rFont val="Times New Roman"/>
        <family val="1"/>
      </rPr>
      <t>5</t>
    </r>
    <r>
      <rPr>
        <sz val="9"/>
        <color indexed="8"/>
        <rFont val="Times New Roman"/>
        <family val="1"/>
      </rPr>
      <t>/85</t>
    </r>
  </si>
  <si>
    <r>
      <rPr>
        <sz val="9"/>
        <rFont val="宋体"/>
        <family val="0"/>
      </rPr>
      <t>德化县阳山新田、狮头铁矿</t>
    </r>
  </si>
  <si>
    <r>
      <t>露天</t>
    </r>
    <r>
      <rPr>
        <sz val="9"/>
        <color indexed="8"/>
        <rFont val="Times New Roman"/>
        <family val="1"/>
      </rPr>
      <t>/</t>
    </r>
    <r>
      <rPr>
        <sz val="9"/>
        <color indexed="8"/>
        <rFont val="宋体"/>
        <family val="0"/>
      </rPr>
      <t>地下开采</t>
    </r>
  </si>
  <si>
    <t>德化县安村矿区青云山矿段</t>
  </si>
  <si>
    <t>德化县西墘矿区铜（金）矿</t>
  </si>
  <si>
    <r>
      <t xml:space="preserve"> </t>
    </r>
    <r>
      <rPr>
        <sz val="9"/>
        <rFont val="宋体"/>
        <family val="0"/>
      </rPr>
      <t>德化县安村雷潭金矿</t>
    </r>
  </si>
  <si>
    <r>
      <t xml:space="preserve"> </t>
    </r>
    <r>
      <rPr>
        <sz val="9"/>
        <rFont val="宋体"/>
        <family val="0"/>
      </rPr>
      <t>德化县邱村金矿</t>
    </r>
  </si>
  <si>
    <r>
      <rPr>
        <sz val="9"/>
        <rFont val="宋体"/>
        <family val="0"/>
      </rPr>
      <t>安溪县棠棣矿区萤石矿</t>
    </r>
  </si>
  <si>
    <r>
      <rPr>
        <sz val="9"/>
        <rFont val="宋体"/>
        <family val="0"/>
      </rPr>
      <t>萤石（普通）</t>
    </r>
  </si>
  <si>
    <r>
      <rPr>
        <sz val="9"/>
        <rFont val="宋体"/>
        <family val="0"/>
      </rPr>
      <t>德化县汤头河空石英矿</t>
    </r>
  </si>
  <si>
    <r>
      <rPr>
        <sz val="9"/>
        <color indexed="8"/>
        <rFont val="宋体"/>
        <family val="0"/>
      </rPr>
      <t>小矿</t>
    </r>
  </si>
  <si>
    <r>
      <rPr>
        <sz val="9"/>
        <rFont val="宋体"/>
        <family val="0"/>
      </rPr>
      <t>叶腊石</t>
    </r>
  </si>
  <si>
    <r>
      <rPr>
        <sz val="9"/>
        <rFont val="宋体"/>
        <family val="0"/>
      </rPr>
      <t>安溪三元岩矿业有限公司长基石灰岩矿</t>
    </r>
  </si>
  <si>
    <r>
      <rPr>
        <sz val="9"/>
        <color indexed="8"/>
        <rFont val="宋体"/>
        <family val="0"/>
      </rPr>
      <t>大型</t>
    </r>
  </si>
  <si>
    <r>
      <rPr>
        <sz val="9"/>
        <rFont val="宋体"/>
        <family val="0"/>
      </rPr>
      <t>永春水泥厂铅坑狮仔潭石灰石矿</t>
    </r>
  </si>
  <si>
    <r>
      <rPr>
        <sz val="9"/>
        <rFont val="宋体"/>
        <family val="0"/>
      </rPr>
      <t>安溪县芦田招坑高岭土矿</t>
    </r>
  </si>
  <si>
    <r>
      <rPr>
        <sz val="9"/>
        <rFont val="宋体"/>
        <family val="0"/>
      </rPr>
      <t>高岭土</t>
    </r>
  </si>
  <si>
    <r>
      <rPr>
        <sz val="9"/>
        <rFont val="宋体"/>
        <family val="0"/>
      </rPr>
      <t>安溪县南吉吉山高岭土矿</t>
    </r>
  </si>
  <si>
    <r>
      <rPr>
        <sz val="9"/>
        <rFont val="宋体"/>
        <family val="0"/>
      </rPr>
      <t>德化县打石坑陶瓷土矿</t>
    </r>
  </si>
  <si>
    <r>
      <rPr>
        <sz val="9"/>
        <color indexed="8"/>
        <rFont val="宋体"/>
        <family val="0"/>
      </rPr>
      <t>露天</t>
    </r>
    <r>
      <rPr>
        <sz val="9"/>
        <color indexed="8"/>
        <rFont val="Times New Roman"/>
        <family val="1"/>
      </rPr>
      <t>/</t>
    </r>
    <r>
      <rPr>
        <sz val="9"/>
        <color indexed="8"/>
        <rFont val="宋体"/>
        <family val="0"/>
      </rPr>
      <t>地下开采</t>
    </r>
  </si>
  <si>
    <r>
      <rPr>
        <sz val="9"/>
        <rFont val="宋体"/>
        <family val="0"/>
      </rPr>
      <t>建筑用砂岩</t>
    </r>
  </si>
  <si>
    <r>
      <rPr>
        <sz val="9"/>
        <rFont val="宋体"/>
        <family val="0"/>
      </rPr>
      <t>安溪清水岩矿泉水有限公司清水岩矿泉水</t>
    </r>
  </si>
  <si>
    <r>
      <rPr>
        <sz val="9"/>
        <rFont val="宋体"/>
        <family val="0"/>
      </rPr>
      <t>永春盘龙矿泉水有限公司林前矿泉水</t>
    </r>
  </si>
  <si>
    <r>
      <rPr>
        <b/>
        <sz val="14"/>
        <color indexed="8"/>
        <rFont val="宋体"/>
        <family val="0"/>
      </rPr>
      <t>附表</t>
    </r>
    <r>
      <rPr>
        <b/>
        <sz val="14"/>
        <color indexed="8"/>
        <rFont val="Times New Roman"/>
        <family val="1"/>
      </rPr>
      <t xml:space="preserve">17  </t>
    </r>
    <r>
      <rPr>
        <b/>
        <sz val="14"/>
        <color indexed="8"/>
        <rFont val="宋体"/>
        <family val="0"/>
      </rPr>
      <t>泉州市矿山地质环境保护与恢复治理及土地复垦规划表</t>
    </r>
  </si>
  <si>
    <r>
      <rPr>
        <b/>
        <sz val="10"/>
        <color indexed="8"/>
        <rFont val="宋体"/>
        <family val="0"/>
      </rPr>
      <t>项目
编号</t>
    </r>
  </si>
  <si>
    <r>
      <rPr>
        <b/>
        <sz val="10"/>
        <color indexed="8"/>
        <rFont val="宋体"/>
        <family val="0"/>
      </rPr>
      <t>项目名称</t>
    </r>
  </si>
  <si>
    <r>
      <rPr>
        <b/>
        <sz val="10"/>
        <color indexed="8"/>
        <rFont val="宋体"/>
        <family val="0"/>
      </rPr>
      <t>所在
行政区</t>
    </r>
  </si>
  <si>
    <t>矿山占用、
破坏土地面积
（公顷）</t>
  </si>
  <si>
    <t>恢复治理面积
（公顷）</t>
  </si>
  <si>
    <t>保护与治理</t>
  </si>
  <si>
    <t>土地复垦
面积</t>
  </si>
  <si>
    <t>主要任务</t>
  </si>
  <si>
    <t>ZZ001</t>
  </si>
  <si>
    <r>
      <rPr>
        <sz val="9"/>
        <color indexed="8"/>
        <rFont val="宋体"/>
        <family val="0"/>
      </rPr>
      <t>石狮市全市域废弃石窟地质环境治理和土地整治利用工程包（治理区）</t>
    </r>
  </si>
  <si>
    <r>
      <t>已列入省废弃矿山生态环境综合治理。对</t>
    </r>
    <r>
      <rPr>
        <sz val="9"/>
        <color indexed="8"/>
        <rFont val="Times New Roman"/>
        <family val="1"/>
      </rPr>
      <t>189</t>
    </r>
    <r>
      <rPr>
        <sz val="9"/>
        <color indexed="8"/>
        <rFont val="宋体"/>
        <family val="0"/>
      </rPr>
      <t>处废弃采石场进行回填、土地复垦和复绿治理。</t>
    </r>
    <r>
      <rPr>
        <sz val="9"/>
        <color indexed="8"/>
        <rFont val="Times New Roman"/>
        <family val="1"/>
      </rPr>
      <t>2017</t>
    </r>
    <r>
      <rPr>
        <sz val="9"/>
        <color indexed="8"/>
        <rFont val="宋体"/>
        <family val="0"/>
      </rPr>
      <t>年实施，到</t>
    </r>
    <r>
      <rPr>
        <sz val="9"/>
        <color indexed="8"/>
        <rFont val="Times New Roman"/>
        <family val="1"/>
      </rPr>
      <t>2020</t>
    </r>
    <r>
      <rPr>
        <sz val="9"/>
        <color indexed="8"/>
        <rFont val="宋体"/>
        <family val="0"/>
      </rPr>
      <t>年完成</t>
    </r>
    <r>
      <rPr>
        <sz val="9"/>
        <color indexed="8"/>
        <rFont val="Times New Roman"/>
        <family val="1"/>
      </rPr>
      <t>45%</t>
    </r>
    <r>
      <rPr>
        <sz val="9"/>
        <color indexed="8"/>
        <rFont val="宋体"/>
        <family val="0"/>
      </rPr>
      <t>以上。</t>
    </r>
  </si>
  <si>
    <t>ZZ002</t>
  </si>
  <si>
    <t>晋江市废弃石窟地质环境治理和土地整治利用工程包（治理区）</t>
  </si>
  <si>
    <r>
      <t xml:space="preserve"> </t>
    </r>
    <r>
      <rPr>
        <sz val="9"/>
        <color indexed="8"/>
        <rFont val="宋体"/>
        <family val="0"/>
      </rPr>
      <t>分期对</t>
    </r>
    <r>
      <rPr>
        <sz val="9"/>
        <color indexed="8"/>
        <rFont val="Times New Roman"/>
        <family val="1"/>
      </rPr>
      <t>256</t>
    </r>
    <r>
      <rPr>
        <sz val="9"/>
        <color indexed="8"/>
        <rFont val="宋体"/>
        <family val="0"/>
      </rPr>
      <t>处废弃采石场进行回填、复绿治理和土地复垦。</t>
    </r>
    <r>
      <rPr>
        <sz val="9"/>
        <color indexed="8"/>
        <rFont val="Times New Roman"/>
        <family val="1"/>
      </rPr>
      <t>2017</t>
    </r>
    <r>
      <rPr>
        <sz val="9"/>
        <color indexed="8"/>
        <rFont val="宋体"/>
        <family val="0"/>
      </rPr>
      <t>年编制治理规划，</t>
    </r>
    <r>
      <rPr>
        <sz val="9"/>
        <color indexed="8"/>
        <rFont val="Times New Roman"/>
        <family val="1"/>
      </rPr>
      <t>2018</t>
    </r>
    <r>
      <rPr>
        <sz val="9"/>
        <color indexed="8"/>
        <rFont val="宋体"/>
        <family val="0"/>
      </rPr>
      <t>年实施，到</t>
    </r>
    <r>
      <rPr>
        <sz val="9"/>
        <color indexed="8"/>
        <rFont val="Times New Roman"/>
        <family val="1"/>
      </rPr>
      <t>2020</t>
    </r>
    <r>
      <rPr>
        <sz val="9"/>
        <color indexed="8"/>
        <rFont val="宋体"/>
        <family val="0"/>
      </rPr>
      <t>年完成</t>
    </r>
    <r>
      <rPr>
        <sz val="9"/>
        <color indexed="8"/>
        <rFont val="Times New Roman"/>
        <family val="1"/>
      </rPr>
      <t>35%</t>
    </r>
    <r>
      <rPr>
        <sz val="9"/>
        <color indexed="8"/>
        <rFont val="宋体"/>
        <family val="0"/>
      </rPr>
      <t>以上。</t>
    </r>
  </si>
  <si>
    <t>ZZ003</t>
  </si>
  <si>
    <r>
      <t>南安市石井</t>
    </r>
    <r>
      <rPr>
        <sz val="9"/>
        <color indexed="8"/>
        <rFont val="Times New Roman"/>
        <family val="1"/>
      </rPr>
      <t>—</t>
    </r>
    <r>
      <rPr>
        <sz val="9"/>
        <color indexed="8"/>
        <rFont val="宋体"/>
        <family val="0"/>
      </rPr>
      <t>水头废弃石窟地质环境治理和土地整治利用工程包（治理区）</t>
    </r>
  </si>
  <si>
    <r>
      <t>分期对治理区百余处废弃采石场进行回填、复绿治理和土地复垦。</t>
    </r>
    <r>
      <rPr>
        <sz val="9"/>
        <color indexed="8"/>
        <rFont val="Times New Roman"/>
        <family val="1"/>
      </rPr>
      <t>2017</t>
    </r>
    <r>
      <rPr>
        <sz val="9"/>
        <color indexed="8"/>
        <rFont val="宋体"/>
        <family val="0"/>
      </rPr>
      <t>年编制治理规划，</t>
    </r>
    <r>
      <rPr>
        <sz val="9"/>
        <color indexed="8"/>
        <rFont val="Times New Roman"/>
        <family val="1"/>
      </rPr>
      <t>2018</t>
    </r>
    <r>
      <rPr>
        <sz val="9"/>
        <color indexed="8"/>
        <rFont val="宋体"/>
        <family val="0"/>
      </rPr>
      <t>年实施，到</t>
    </r>
    <r>
      <rPr>
        <sz val="9"/>
        <color indexed="8"/>
        <rFont val="Times New Roman"/>
        <family val="1"/>
      </rPr>
      <t>2020</t>
    </r>
    <r>
      <rPr>
        <sz val="9"/>
        <color indexed="8"/>
        <rFont val="宋体"/>
        <family val="0"/>
      </rPr>
      <t>年完成</t>
    </r>
    <r>
      <rPr>
        <sz val="9"/>
        <color indexed="8"/>
        <rFont val="Times New Roman"/>
        <family val="1"/>
      </rPr>
      <t>15%</t>
    </r>
    <r>
      <rPr>
        <sz val="9"/>
        <color indexed="8"/>
        <rFont val="宋体"/>
        <family val="0"/>
      </rPr>
      <t>以上。</t>
    </r>
  </si>
  <si>
    <t>ZZ004</t>
  </si>
  <si>
    <r>
      <t>南安市柳城</t>
    </r>
    <r>
      <rPr>
        <sz val="9"/>
        <color indexed="8"/>
        <rFont val="Times New Roman"/>
        <family val="1"/>
      </rPr>
      <t>—</t>
    </r>
    <r>
      <rPr>
        <sz val="9"/>
        <color indexed="8"/>
        <rFont val="宋体"/>
        <family val="0"/>
      </rPr>
      <t>官桥废弃石窟地质环境治理和土地整治利用工程包（治理区）</t>
    </r>
  </si>
  <si>
    <t>分期分批对治理区十余处废弃采石场进行回填、复绿和土地复垦治理。2017年编制治理规划，2018年实施，2020年完成20%以上。</t>
  </si>
  <si>
    <t>ZZ005</t>
  </si>
  <si>
    <r>
      <t>南安市丰州</t>
    </r>
    <r>
      <rPr>
        <sz val="9"/>
        <color indexed="8"/>
        <rFont val="Times New Roman"/>
        <family val="1"/>
      </rPr>
      <t>—</t>
    </r>
    <r>
      <rPr>
        <sz val="9"/>
        <color indexed="8"/>
        <rFont val="宋体"/>
        <family val="0"/>
      </rPr>
      <t>霞美废弃石窟地质环境环境治理和土地整治利用工程包（治理区）</t>
    </r>
  </si>
  <si>
    <r>
      <t>对近十处废弃采石场进行回填、复绿和土地复垦治理。</t>
    </r>
    <r>
      <rPr>
        <sz val="9"/>
        <color indexed="8"/>
        <rFont val="Times New Roman"/>
        <family val="1"/>
      </rPr>
      <t>2017</t>
    </r>
    <r>
      <rPr>
        <sz val="9"/>
        <color indexed="8"/>
        <rFont val="宋体"/>
        <family val="0"/>
      </rPr>
      <t>年编制治理规划，</t>
    </r>
    <r>
      <rPr>
        <sz val="9"/>
        <color indexed="8"/>
        <rFont val="Times New Roman"/>
        <family val="1"/>
      </rPr>
      <t>2018</t>
    </r>
    <r>
      <rPr>
        <sz val="9"/>
        <color indexed="8"/>
        <rFont val="宋体"/>
        <family val="0"/>
      </rPr>
      <t>年实施，</t>
    </r>
    <r>
      <rPr>
        <sz val="9"/>
        <color indexed="8"/>
        <rFont val="Times New Roman"/>
        <family val="1"/>
      </rPr>
      <t>2020</t>
    </r>
    <r>
      <rPr>
        <sz val="9"/>
        <color indexed="8"/>
        <rFont val="宋体"/>
        <family val="0"/>
      </rPr>
      <t>年完成</t>
    </r>
    <r>
      <rPr>
        <sz val="9"/>
        <color indexed="8"/>
        <rFont val="Times New Roman"/>
        <family val="1"/>
      </rPr>
      <t>43%</t>
    </r>
    <r>
      <rPr>
        <sz val="9"/>
        <color indexed="8"/>
        <rFont val="宋体"/>
        <family val="0"/>
      </rPr>
      <t>。</t>
    </r>
  </si>
  <si>
    <t>ZZ006</t>
  </si>
  <si>
    <t>洛江区—台商投资区弃石窟地质环境环境治理和土地整治利用工程包（治理区）</t>
  </si>
  <si>
    <t>洛江区、台商区</t>
  </si>
  <si>
    <t>分期对234处废弃采石场进行综合复绿治理和土地复垦。2017年编制治理规划，2018年实施，2020年完成15%以上。</t>
  </si>
  <si>
    <t>ZZ007</t>
  </si>
  <si>
    <t>惠安县—泉港区弃石窟地质环境环境治理和土地整治利用工程包（治理区）</t>
  </si>
  <si>
    <t>惠安县、泉港区</t>
  </si>
  <si>
    <t>分期对60处废弃采石场进行回填、复绿治理和土地复垦。2017年编制治理规划，2018年实施，2020年完成10%以上。</t>
  </si>
  <si>
    <t>ZL001</t>
  </si>
  <si>
    <r>
      <rPr>
        <sz val="9"/>
        <color indexed="8"/>
        <rFont val="宋体"/>
        <family val="0"/>
      </rPr>
      <t>德化双旗山</t>
    </r>
    <r>
      <rPr>
        <sz val="9"/>
        <color indexed="8"/>
        <rFont val="Times New Roman"/>
        <family val="1"/>
      </rPr>
      <t>——</t>
    </r>
    <r>
      <rPr>
        <sz val="9"/>
        <color indexed="8"/>
        <rFont val="宋体"/>
        <family val="0"/>
      </rPr>
      <t>邱村金矿地质环境重点治理工程（项目）</t>
    </r>
  </si>
  <si>
    <r>
      <t>2017</t>
    </r>
    <r>
      <rPr>
        <sz val="9"/>
        <color indexed="8"/>
        <rFont val="宋体"/>
        <family val="0"/>
      </rPr>
      <t>年底完成矿山植被修复，</t>
    </r>
    <r>
      <rPr>
        <sz val="9"/>
        <color indexed="8"/>
        <rFont val="Times New Roman"/>
        <family val="1"/>
      </rPr>
      <t>2019</t>
    </r>
    <r>
      <rPr>
        <sz val="9"/>
        <color indexed="8"/>
        <rFont val="宋体"/>
        <family val="0"/>
      </rPr>
      <t>年底完成治理任务。</t>
    </r>
  </si>
  <si>
    <t>包括5个矿山</t>
  </si>
  <si>
    <t>ZL002</t>
  </si>
  <si>
    <t>德化阳山铁矿地质环境重点治理项目</t>
  </si>
  <si>
    <r>
      <t>2019</t>
    </r>
    <r>
      <rPr>
        <sz val="9"/>
        <color indexed="8"/>
        <rFont val="宋体"/>
        <family val="0"/>
      </rPr>
      <t>年底完成尾矿库和露天开采迹地的地质环境修复</t>
    </r>
  </si>
  <si>
    <t>包括4个矿山</t>
  </si>
  <si>
    <t>ZL003</t>
  </si>
  <si>
    <t>永春天湖山煤矿地质环境重点治理工程</t>
  </si>
  <si>
    <r>
      <t>2020</t>
    </r>
    <r>
      <rPr>
        <sz val="9"/>
        <color indexed="8"/>
        <rFont val="宋体"/>
        <family val="0"/>
      </rPr>
      <t>年完成</t>
    </r>
    <r>
      <rPr>
        <sz val="9"/>
        <color indexed="8"/>
        <rFont val="Times New Roman"/>
        <family val="1"/>
      </rPr>
      <t>10%</t>
    </r>
    <r>
      <rPr>
        <sz val="9"/>
        <color indexed="8"/>
        <rFont val="宋体"/>
        <family val="0"/>
      </rPr>
      <t>以上矿山煤矸石堆场地质环境修复</t>
    </r>
  </si>
  <si>
    <t>包括15个矿山</t>
  </si>
  <si>
    <t>ZL004</t>
  </si>
  <si>
    <t>德化丘埕铁矿地质环境治理重点项目</t>
  </si>
  <si>
    <r>
      <t>2019</t>
    </r>
    <r>
      <rPr>
        <sz val="9"/>
        <color indexed="8"/>
        <rFont val="宋体"/>
        <family val="0"/>
      </rPr>
      <t>年完成尾矿库、矿区开采迹地地质恢复治理</t>
    </r>
  </si>
  <si>
    <t>ZL005</t>
  </si>
  <si>
    <t>安溪潘田铁矿地质环境综合治理重点项目</t>
  </si>
  <si>
    <r>
      <t>2019</t>
    </r>
    <r>
      <rPr>
        <sz val="9"/>
        <color indexed="8"/>
        <rFont val="宋体"/>
        <family val="0"/>
      </rPr>
      <t>年底完成矿区植被恢复和废水达标治理</t>
    </r>
  </si>
  <si>
    <t>ZL006</t>
  </si>
  <si>
    <t>安溪官桥——龙门国家矿山地质环境综合治理示范工程</t>
  </si>
  <si>
    <r>
      <t>前二期已完成</t>
    </r>
    <r>
      <rPr>
        <sz val="9"/>
        <color indexed="8"/>
        <rFont val="Times New Roman"/>
        <family val="1"/>
      </rPr>
      <t>806</t>
    </r>
    <r>
      <rPr>
        <sz val="9"/>
        <color indexed="8"/>
        <rFont val="宋体"/>
        <family val="0"/>
      </rPr>
      <t>公顷治理，</t>
    </r>
    <r>
      <rPr>
        <sz val="9"/>
        <color indexed="8"/>
        <rFont val="Times New Roman"/>
        <family val="1"/>
      </rPr>
      <t>2018</t>
    </r>
    <r>
      <rPr>
        <sz val="9"/>
        <color indexed="8"/>
        <rFont val="宋体"/>
        <family val="0"/>
      </rPr>
      <t>年完成第三期治理项目，</t>
    </r>
    <r>
      <rPr>
        <sz val="9"/>
        <color indexed="8"/>
        <rFont val="Times New Roman"/>
        <family val="1"/>
      </rPr>
      <t>2019</t>
    </r>
    <r>
      <rPr>
        <sz val="9"/>
        <color indexed="8"/>
        <rFont val="宋体"/>
        <family val="0"/>
      </rPr>
      <t>年完成治理工程验收工作</t>
    </r>
  </si>
  <si>
    <t xml:space="preserve">安溪官桥——龙门一带废弃矿山治理面积1100公顷 </t>
  </si>
  <si>
    <t>ZL007</t>
  </si>
  <si>
    <t>泉州市绕城高速公路两侧废弃采石场“青山挂白”治理重点项目</t>
  </si>
  <si>
    <r>
      <t>2020</t>
    </r>
    <r>
      <rPr>
        <sz val="9"/>
        <color indexed="8"/>
        <rFont val="宋体"/>
        <family val="0"/>
      </rPr>
      <t>年底完成对可视范围内废弃矿山的高陡岩石边坡
进行绿化和景观治理</t>
    </r>
  </si>
  <si>
    <t>ZL008</t>
  </si>
  <si>
    <t>晋江两侧废弃采石场“青山挂白”治理重点项目</t>
  </si>
  <si>
    <r>
      <t>2020</t>
    </r>
    <r>
      <rPr>
        <sz val="9"/>
        <color indexed="8"/>
        <rFont val="宋体"/>
        <family val="0"/>
      </rPr>
      <t>年底完成对两侧可视范围内废弃矿山的高陡岩石边坡
进行绿化和景观治理</t>
    </r>
  </si>
  <si>
    <t>ZL009</t>
  </si>
  <si>
    <t>洛阳江两侧废弃采石场“青山挂白”治理重点项目</t>
  </si>
  <si>
    <t>ZL010</t>
  </si>
  <si>
    <t>泉港区涂岭镇大岭山废弃采石场土地复垦项目</t>
  </si>
  <si>
    <r>
      <t>2017</t>
    </r>
    <r>
      <rPr>
        <sz val="9"/>
        <color indexed="8"/>
        <rFont val="宋体"/>
        <family val="0"/>
      </rPr>
      <t>年完成全部土地复垦，近</t>
    </r>
    <r>
      <rPr>
        <sz val="9"/>
        <color indexed="8"/>
        <rFont val="Times New Roman"/>
        <family val="1"/>
      </rPr>
      <t>20</t>
    </r>
    <r>
      <rPr>
        <sz val="9"/>
        <color indexed="8"/>
        <rFont val="宋体"/>
        <family val="0"/>
      </rPr>
      <t>公顷耕地予以成片流转经营</t>
    </r>
  </si>
  <si>
    <t>ZL011</t>
  </si>
  <si>
    <t>永春县坑子口景山废弃高岭土矿区土地复垦项目</t>
  </si>
  <si>
    <r>
      <t>2017</t>
    </r>
    <r>
      <rPr>
        <sz val="9"/>
        <color indexed="8"/>
        <rFont val="宋体"/>
        <family val="0"/>
      </rPr>
      <t>年完成土地复垦，</t>
    </r>
    <r>
      <rPr>
        <sz val="9"/>
        <color indexed="8"/>
        <rFont val="Times New Roman"/>
        <family val="1"/>
      </rPr>
      <t>6.5</t>
    </r>
    <r>
      <rPr>
        <sz val="9"/>
        <color indexed="8"/>
        <rFont val="宋体"/>
        <family val="0"/>
      </rPr>
      <t>公顷耕地予以流转经营</t>
    </r>
  </si>
  <si>
    <r>
      <rPr>
        <b/>
        <sz val="14"/>
        <color indexed="8"/>
        <rFont val="宋体"/>
        <family val="0"/>
      </rPr>
      <t>附表</t>
    </r>
    <r>
      <rPr>
        <b/>
        <sz val="14"/>
        <color indexed="8"/>
        <rFont val="Times New Roman"/>
        <family val="1"/>
      </rPr>
      <t xml:space="preserve">18  </t>
    </r>
    <r>
      <rPr>
        <b/>
        <sz val="14"/>
        <color indexed="8"/>
        <rFont val="宋体"/>
        <family val="0"/>
      </rPr>
      <t>福建省主要矿种已建、新建矿山最小开采规模、最低服务年限规划表</t>
    </r>
  </si>
  <si>
    <r>
      <rPr>
        <b/>
        <sz val="10"/>
        <color indexed="8"/>
        <rFont val="宋体"/>
        <family val="0"/>
      </rPr>
      <t>矿种类别</t>
    </r>
  </si>
  <si>
    <t>计量单位/年</t>
  </si>
  <si>
    <t>已建矿山最小开采规模</t>
  </si>
  <si>
    <t>新建矿山最小开采规模</t>
  </si>
  <si>
    <t>新建矿山最低开采年限/年（小型）</t>
  </si>
  <si>
    <r>
      <rPr>
        <sz val="9"/>
        <color indexed="8"/>
        <rFont val="宋体"/>
        <family val="0"/>
      </rPr>
      <t>煤</t>
    </r>
  </si>
  <si>
    <r>
      <t>原煤</t>
    </r>
    <r>
      <rPr>
        <sz val="9"/>
        <color indexed="8"/>
        <rFont val="Times New Roman"/>
        <family val="1"/>
      </rPr>
      <t>/</t>
    </r>
    <r>
      <rPr>
        <sz val="9"/>
        <color indexed="8"/>
        <rFont val="宋体"/>
        <family val="0"/>
      </rPr>
      <t>万吨</t>
    </r>
  </si>
  <si>
    <r>
      <rPr>
        <sz val="9"/>
        <color indexed="8"/>
        <rFont val="宋体"/>
        <family val="0"/>
      </rPr>
      <t>≥</t>
    </r>
    <r>
      <rPr>
        <sz val="9"/>
        <color indexed="8"/>
        <rFont val="Times New Roman"/>
        <family val="1"/>
      </rPr>
      <t>9</t>
    </r>
  </si>
  <si>
    <r>
      <rPr>
        <sz val="9"/>
        <color indexed="8"/>
        <rFont val="宋体"/>
        <family val="0"/>
      </rPr>
      <t>已建矿山</t>
    </r>
    <r>
      <rPr>
        <sz val="9"/>
        <color indexed="8"/>
        <rFont val="Times New Roman"/>
        <family val="1"/>
      </rPr>
      <t>6</t>
    </r>
    <r>
      <rPr>
        <sz val="9"/>
        <color indexed="8"/>
        <rFont val="宋体"/>
        <family val="0"/>
      </rPr>
      <t>万吨</t>
    </r>
    <r>
      <rPr>
        <sz val="9"/>
        <color indexed="8"/>
        <rFont val="Times New Roman"/>
        <family val="1"/>
      </rPr>
      <t>/</t>
    </r>
    <r>
      <rPr>
        <sz val="9"/>
        <color indexed="8"/>
        <rFont val="宋体"/>
        <family val="0"/>
      </rPr>
      <t>年保留到</t>
    </r>
    <r>
      <rPr>
        <sz val="9"/>
        <color indexed="8"/>
        <rFont val="Times New Roman"/>
        <family val="1"/>
      </rPr>
      <t>2018</t>
    </r>
    <r>
      <rPr>
        <sz val="9"/>
        <color indexed="8"/>
        <rFont val="宋体"/>
        <family val="0"/>
      </rPr>
      <t>年底</t>
    </r>
  </si>
  <si>
    <r>
      <t>岩</t>
    </r>
    <r>
      <rPr>
        <sz val="9"/>
        <color indexed="8"/>
        <rFont val="宋体"/>
        <family val="0"/>
      </rPr>
      <t>金</t>
    </r>
  </si>
  <si>
    <r>
      <rPr>
        <sz val="9"/>
        <color indexed="8"/>
        <rFont val="宋体"/>
        <family val="0"/>
      </rPr>
      <t>矿石</t>
    </r>
    <r>
      <rPr>
        <sz val="9"/>
        <color indexed="8"/>
        <rFont val="Times New Roman"/>
        <family val="1"/>
      </rPr>
      <t>/</t>
    </r>
    <r>
      <rPr>
        <sz val="9"/>
        <color indexed="8"/>
        <rFont val="Times New Roman"/>
        <family val="1"/>
      </rPr>
      <t xml:space="preserve"> </t>
    </r>
    <r>
      <rPr>
        <sz val="9"/>
        <color indexed="8"/>
        <rFont val="宋体"/>
        <family val="0"/>
      </rPr>
      <t>万</t>
    </r>
    <r>
      <rPr>
        <sz val="9"/>
        <color indexed="8"/>
        <rFont val="宋体"/>
        <family val="0"/>
      </rPr>
      <t>吨</t>
    </r>
  </si>
  <si>
    <r>
      <rPr>
        <sz val="9"/>
        <color indexed="8"/>
        <rFont val="宋体"/>
        <family val="0"/>
      </rPr>
      <t>≥</t>
    </r>
    <r>
      <rPr>
        <sz val="9"/>
        <color indexed="8"/>
        <rFont val="Times New Roman"/>
        <family val="1"/>
      </rPr>
      <t>3</t>
    </r>
  </si>
  <si>
    <r>
      <rPr>
        <sz val="9"/>
        <color indexed="8"/>
        <rFont val="宋体"/>
        <family val="0"/>
      </rPr>
      <t>≥</t>
    </r>
    <r>
      <rPr>
        <sz val="9"/>
        <color indexed="8"/>
        <rFont val="Times New Roman"/>
        <family val="1"/>
      </rPr>
      <t>6</t>
    </r>
  </si>
  <si>
    <r>
      <rPr>
        <sz val="9"/>
        <color indexed="8"/>
        <rFont val="宋体"/>
        <family val="0"/>
      </rPr>
      <t>银</t>
    </r>
  </si>
  <si>
    <r>
      <rPr>
        <sz val="9"/>
        <color indexed="8"/>
        <rFont val="宋体"/>
        <family val="0"/>
      </rPr>
      <t>≥</t>
    </r>
    <r>
      <rPr>
        <sz val="9"/>
        <color indexed="8"/>
        <rFont val="Times New Roman"/>
        <family val="1"/>
      </rPr>
      <t>5</t>
    </r>
  </si>
  <si>
    <r>
      <rPr>
        <sz val="9"/>
        <color indexed="8"/>
        <rFont val="宋体"/>
        <family val="0"/>
      </rPr>
      <t>≥</t>
    </r>
    <r>
      <rPr>
        <sz val="9"/>
        <color indexed="8"/>
        <rFont val="Times New Roman"/>
        <family val="1"/>
      </rPr>
      <t>10</t>
    </r>
  </si>
  <si>
    <t>新增加</t>
  </si>
  <si>
    <r>
      <rPr>
        <sz val="9"/>
        <color indexed="8"/>
        <rFont val="宋体"/>
        <family val="0"/>
      </rPr>
      <t>铁</t>
    </r>
  </si>
  <si>
    <r>
      <rPr>
        <sz val="9"/>
        <color indexed="8"/>
        <rFont val="宋体"/>
        <family val="0"/>
      </rPr>
      <t>露采</t>
    </r>
  </si>
  <si>
    <r>
      <rPr>
        <sz val="9"/>
        <color indexed="8"/>
        <rFont val="宋体"/>
        <family val="0"/>
      </rPr>
      <t>矿石</t>
    </r>
    <r>
      <rPr>
        <sz val="9"/>
        <color indexed="8"/>
        <rFont val="Times New Roman"/>
        <family val="1"/>
      </rPr>
      <t xml:space="preserve"> </t>
    </r>
    <r>
      <rPr>
        <sz val="9"/>
        <color indexed="8"/>
        <rFont val="Times New Roman"/>
        <family val="1"/>
      </rPr>
      <t>/</t>
    </r>
    <r>
      <rPr>
        <sz val="9"/>
        <color indexed="8"/>
        <rFont val="宋体"/>
        <family val="0"/>
      </rPr>
      <t>万</t>
    </r>
    <r>
      <rPr>
        <sz val="9"/>
        <color indexed="8"/>
        <rFont val="宋体"/>
        <family val="0"/>
      </rPr>
      <t>吨</t>
    </r>
  </si>
  <si>
    <r>
      <rPr>
        <sz val="9"/>
        <color indexed="8"/>
        <rFont val="Times New Roman"/>
        <family val="1"/>
      </rPr>
      <t xml:space="preserve"> </t>
    </r>
  </si>
  <si>
    <r>
      <rPr>
        <sz val="9"/>
        <color indexed="8"/>
        <rFont val="宋体"/>
        <family val="0"/>
      </rPr>
      <t>≥</t>
    </r>
    <r>
      <rPr>
        <sz val="9"/>
        <color indexed="8"/>
        <rFont val="Times New Roman"/>
        <family val="1"/>
      </rPr>
      <t>30</t>
    </r>
  </si>
  <si>
    <t>新调整</t>
  </si>
  <si>
    <r>
      <rPr>
        <sz val="9"/>
        <color indexed="8"/>
        <rFont val="宋体"/>
        <family val="0"/>
      </rPr>
      <t>地采</t>
    </r>
  </si>
  <si>
    <r>
      <rPr>
        <sz val="9"/>
        <color indexed="8"/>
        <rFont val="宋体"/>
        <family val="0"/>
      </rPr>
      <t>锰</t>
    </r>
  </si>
  <si>
    <r>
      <rPr>
        <sz val="9"/>
        <color indexed="8"/>
        <rFont val="宋体"/>
        <family val="0"/>
      </rPr>
      <t>≥</t>
    </r>
    <r>
      <rPr>
        <sz val="9"/>
        <color indexed="8"/>
        <rFont val="Times New Roman"/>
        <family val="1"/>
      </rPr>
      <t>2</t>
    </r>
  </si>
  <si>
    <r>
      <rPr>
        <sz val="9"/>
        <color indexed="8"/>
        <rFont val="宋体"/>
        <family val="0"/>
      </rPr>
      <t>铜</t>
    </r>
  </si>
  <si>
    <r>
      <rPr>
        <sz val="9"/>
        <color indexed="8"/>
        <rFont val="宋体"/>
        <family val="0"/>
      </rPr>
      <t>铅锌</t>
    </r>
  </si>
  <si>
    <t>钨</t>
  </si>
  <si>
    <t>已建矿山总量调控，新调整。新建矿山暂停审批</t>
  </si>
  <si>
    <t>锡</t>
  </si>
  <si>
    <t>已建矿山总量调控，新增加</t>
  </si>
  <si>
    <r>
      <rPr>
        <sz val="9"/>
        <color indexed="8"/>
        <rFont val="宋体"/>
        <family val="0"/>
      </rPr>
      <t>钼</t>
    </r>
  </si>
  <si>
    <t>稀土、稀有金属</t>
  </si>
  <si>
    <r>
      <rPr>
        <sz val="9"/>
        <color indexed="8"/>
        <rFont val="宋体"/>
        <family val="0"/>
      </rPr>
      <t>≥</t>
    </r>
    <r>
      <rPr>
        <sz val="9"/>
        <color indexed="8"/>
        <rFont val="Times New Roman"/>
        <family val="1"/>
      </rPr>
      <t>15</t>
    </r>
  </si>
  <si>
    <t>已建矿山稀土总量调控，新建矿山暂停审批</t>
  </si>
  <si>
    <r>
      <rPr>
        <sz val="9"/>
        <color indexed="8"/>
        <rFont val="宋体"/>
        <family val="0"/>
      </rPr>
      <t>水泥用灰岩</t>
    </r>
  </si>
  <si>
    <r>
      <rPr>
        <sz val="9"/>
        <color indexed="8"/>
        <rFont val="宋体"/>
        <family val="0"/>
      </rPr>
      <t>≥</t>
    </r>
    <r>
      <rPr>
        <sz val="9"/>
        <color indexed="8"/>
        <rFont val="Times New Roman"/>
        <family val="1"/>
      </rPr>
      <t>60</t>
    </r>
  </si>
  <si>
    <r>
      <rPr>
        <sz val="9"/>
        <color indexed="8"/>
        <rFont val="宋体"/>
        <family val="0"/>
      </rPr>
      <t>≥</t>
    </r>
    <r>
      <rPr>
        <sz val="9"/>
        <color indexed="8"/>
        <rFont val="Times New Roman"/>
        <family val="1"/>
      </rPr>
      <t>12</t>
    </r>
    <r>
      <rPr>
        <sz val="9"/>
        <color indexed="8"/>
        <rFont val="Times New Roman"/>
        <family val="1"/>
      </rPr>
      <t>0</t>
    </r>
  </si>
  <si>
    <t>地采</t>
  </si>
  <si>
    <r>
      <rPr>
        <sz val="9"/>
        <color indexed="8"/>
        <rFont val="宋体"/>
        <family val="0"/>
      </rPr>
      <t>≥</t>
    </r>
    <r>
      <rPr>
        <sz val="9"/>
        <color indexed="8"/>
        <rFont val="Times New Roman"/>
        <family val="1"/>
      </rPr>
      <t>3</t>
    </r>
    <r>
      <rPr>
        <sz val="9"/>
        <color indexed="8"/>
        <rFont val="Times New Roman"/>
        <family val="1"/>
      </rPr>
      <t>0</t>
    </r>
  </si>
  <si>
    <t>白云岩</t>
  </si>
  <si>
    <r>
      <rPr>
        <sz val="9"/>
        <color indexed="8"/>
        <rFont val="宋体"/>
        <family val="0"/>
      </rPr>
      <t>≥</t>
    </r>
    <r>
      <rPr>
        <sz val="9"/>
        <color indexed="8"/>
        <rFont val="Times New Roman"/>
        <family val="1"/>
      </rPr>
      <t>20</t>
    </r>
  </si>
  <si>
    <t>膨润土</t>
  </si>
  <si>
    <r>
      <rPr>
        <sz val="9"/>
        <color indexed="8"/>
        <rFont val="宋体"/>
        <family val="0"/>
      </rPr>
      <t>萤石（普通）</t>
    </r>
  </si>
  <si>
    <r>
      <rPr>
        <sz val="9"/>
        <color indexed="8"/>
        <rFont val="宋体"/>
        <family val="0"/>
      </rPr>
      <t>硫铁矿</t>
    </r>
  </si>
  <si>
    <r>
      <rPr>
        <sz val="9"/>
        <color indexed="8"/>
        <rFont val="宋体"/>
        <family val="0"/>
      </rPr>
      <t>长石</t>
    </r>
  </si>
  <si>
    <t>高岭土、瓷土等</t>
  </si>
  <si>
    <r>
      <rPr>
        <sz val="9"/>
        <color indexed="8"/>
        <rFont val="宋体"/>
        <family val="0"/>
      </rPr>
      <t>叶蜡石</t>
    </r>
  </si>
  <si>
    <r>
      <rPr>
        <sz val="9"/>
        <color indexed="8"/>
        <rFont val="宋体"/>
        <family val="0"/>
      </rPr>
      <t>石墨</t>
    </r>
  </si>
  <si>
    <r>
      <t>石墨</t>
    </r>
    <r>
      <rPr>
        <sz val="9"/>
        <color indexed="8"/>
        <rFont val="Times New Roman"/>
        <family val="1"/>
      </rPr>
      <t xml:space="preserve"> </t>
    </r>
    <r>
      <rPr>
        <sz val="9"/>
        <color indexed="8"/>
        <rFont val="Times New Roman"/>
        <family val="1"/>
      </rPr>
      <t>/</t>
    </r>
    <r>
      <rPr>
        <sz val="9"/>
        <color indexed="8"/>
        <rFont val="宋体"/>
        <family val="0"/>
      </rPr>
      <t>万</t>
    </r>
    <r>
      <rPr>
        <sz val="9"/>
        <color indexed="8"/>
        <rFont val="宋体"/>
        <family val="0"/>
      </rPr>
      <t>吨</t>
    </r>
  </si>
  <si>
    <r>
      <rPr>
        <sz val="9"/>
        <color indexed="8"/>
        <rFont val="宋体"/>
        <family val="0"/>
      </rPr>
      <t>≥</t>
    </r>
    <r>
      <rPr>
        <sz val="9"/>
        <color indexed="8"/>
        <rFont val="Times New Roman"/>
        <family val="1"/>
      </rPr>
      <t>0.5</t>
    </r>
  </si>
  <si>
    <r>
      <rPr>
        <sz val="9"/>
        <color indexed="8"/>
        <rFont val="宋体"/>
        <family val="0"/>
      </rPr>
      <t>≥</t>
    </r>
    <r>
      <rPr>
        <sz val="9"/>
        <color indexed="8"/>
        <rFont val="Times New Roman"/>
        <family val="1"/>
      </rPr>
      <t>1</t>
    </r>
  </si>
  <si>
    <r>
      <rPr>
        <sz val="9"/>
        <color indexed="8"/>
        <rFont val="宋体"/>
        <family val="0"/>
      </rPr>
      <t>玻璃用砂</t>
    </r>
  </si>
  <si>
    <r>
      <rPr>
        <sz val="9"/>
        <color indexed="8"/>
        <rFont val="宋体"/>
        <family val="0"/>
      </rPr>
      <t>≥</t>
    </r>
    <r>
      <rPr>
        <sz val="9"/>
        <color indexed="8"/>
        <rFont val="Times New Roman"/>
        <family val="1"/>
      </rPr>
      <t>2</t>
    </r>
    <r>
      <rPr>
        <sz val="9"/>
        <color indexed="8"/>
        <rFont val="Times New Roman"/>
        <family val="1"/>
      </rPr>
      <t>0</t>
    </r>
  </si>
  <si>
    <t>饰面石材</t>
  </si>
  <si>
    <r>
      <t>荒料</t>
    </r>
    <r>
      <rPr>
        <sz val="9"/>
        <color indexed="8"/>
        <rFont val="Times New Roman"/>
        <family val="1"/>
      </rPr>
      <t>/</t>
    </r>
    <r>
      <rPr>
        <sz val="9"/>
        <color indexed="8"/>
        <rFont val="宋体"/>
        <family val="0"/>
      </rPr>
      <t>万立方米</t>
    </r>
  </si>
  <si>
    <r>
      <rPr>
        <sz val="9"/>
        <color indexed="8"/>
        <rFont val="宋体"/>
        <family val="0"/>
      </rPr>
      <t>≥</t>
    </r>
    <r>
      <rPr>
        <sz val="9"/>
        <color indexed="8"/>
        <rFont val="Times New Roman"/>
        <family val="1"/>
      </rPr>
      <t>0.5</t>
    </r>
    <r>
      <rPr>
        <sz val="9"/>
        <color indexed="8"/>
        <rFont val="宋体"/>
        <family val="0"/>
      </rPr>
      <t>，（辉绿岩、辉长岩等高档石材≥</t>
    </r>
    <r>
      <rPr>
        <sz val="9"/>
        <color indexed="8"/>
        <rFont val="Times New Roman"/>
        <family val="1"/>
      </rPr>
      <t>0.1</t>
    </r>
    <r>
      <rPr>
        <sz val="9"/>
        <color indexed="8"/>
        <rFont val="宋体"/>
        <family val="0"/>
      </rPr>
      <t>）</t>
    </r>
  </si>
  <si>
    <r>
      <t>矿石</t>
    </r>
    <r>
      <rPr>
        <sz val="9"/>
        <color indexed="8"/>
        <rFont val="Times New Roman"/>
        <family val="1"/>
      </rPr>
      <t>/</t>
    </r>
    <r>
      <rPr>
        <sz val="9"/>
        <color indexed="8"/>
        <rFont val="宋体"/>
        <family val="0"/>
      </rPr>
      <t>万立方米</t>
    </r>
  </si>
  <si>
    <r>
      <t>≥</t>
    </r>
    <r>
      <rPr>
        <sz val="9"/>
        <color indexed="8"/>
        <rFont val="Times New Roman"/>
        <family val="1"/>
      </rPr>
      <t>5—15</t>
    </r>
    <r>
      <rPr>
        <sz val="9"/>
        <color indexed="8"/>
        <rFont val="宋体"/>
        <family val="0"/>
      </rPr>
      <t>，其中福州、厦门、泉州</t>
    </r>
    <r>
      <rPr>
        <sz val="9"/>
        <color indexed="8"/>
        <rFont val="宋体"/>
        <family val="0"/>
      </rPr>
      <t>所辖区≥</t>
    </r>
    <r>
      <rPr>
        <sz val="9"/>
        <color indexed="8"/>
        <rFont val="Times New Roman"/>
        <family val="1"/>
      </rPr>
      <t>15</t>
    </r>
    <r>
      <rPr>
        <sz val="9"/>
        <color indexed="8"/>
        <rFont val="宋体"/>
        <family val="0"/>
      </rPr>
      <t>；</t>
    </r>
    <r>
      <rPr>
        <sz val="9"/>
        <color indexed="8"/>
        <rFont val="宋体"/>
        <family val="0"/>
      </rPr>
      <t xml:space="preserve">
漳州、莆田、宁德、三明、龙岩、南平所辖区，各县级市≥</t>
    </r>
    <r>
      <rPr>
        <sz val="9"/>
        <color indexed="8"/>
        <rFont val="Times New Roman"/>
        <family val="1"/>
      </rPr>
      <t>10</t>
    </r>
    <r>
      <rPr>
        <sz val="9"/>
        <color indexed="8"/>
        <rFont val="宋体"/>
        <family val="0"/>
      </rPr>
      <t>；</t>
    </r>
    <r>
      <rPr>
        <sz val="9"/>
        <color indexed="8"/>
        <rFont val="宋体"/>
        <family val="0"/>
      </rPr>
      <t>其他县≥</t>
    </r>
    <r>
      <rPr>
        <sz val="9"/>
        <color indexed="8"/>
        <rFont val="Times New Roman"/>
        <family val="1"/>
      </rPr>
      <t>5</t>
    </r>
  </si>
  <si>
    <r>
      <t>≥</t>
    </r>
    <r>
      <rPr>
        <sz val="9"/>
        <color indexed="8"/>
        <rFont val="Times New Roman"/>
        <family val="1"/>
      </rPr>
      <t>5</t>
    </r>
    <r>
      <rPr>
        <sz val="9"/>
        <color indexed="8"/>
        <rFont val="宋体"/>
        <family val="0"/>
      </rPr>
      <t>，其中福州、厦门、泉州所辖区≥</t>
    </r>
    <r>
      <rPr>
        <sz val="9"/>
        <color indexed="8"/>
        <rFont val="Times New Roman"/>
        <family val="1"/>
      </rPr>
      <t>50</t>
    </r>
    <r>
      <rPr>
        <sz val="9"/>
        <color indexed="8"/>
        <rFont val="宋体"/>
        <family val="0"/>
      </rPr>
      <t>；
漳州、莆田、宁德、三明、龙岩、南平所辖区，各县级市≥</t>
    </r>
    <r>
      <rPr>
        <sz val="9"/>
        <color indexed="8"/>
        <rFont val="Times New Roman"/>
        <family val="1"/>
      </rPr>
      <t>20</t>
    </r>
    <r>
      <rPr>
        <sz val="9"/>
        <color indexed="8"/>
        <rFont val="宋体"/>
        <family val="0"/>
      </rPr>
      <t>；其他县≥</t>
    </r>
    <r>
      <rPr>
        <sz val="9"/>
        <color indexed="8"/>
        <rFont val="Times New Roman"/>
        <family val="1"/>
      </rPr>
      <t>10</t>
    </r>
    <r>
      <rPr>
        <sz val="9"/>
        <color indexed="8"/>
        <rFont val="宋体"/>
        <family val="0"/>
      </rPr>
      <t>，偏远乡镇≥</t>
    </r>
    <r>
      <rPr>
        <sz val="9"/>
        <color indexed="8"/>
        <rFont val="Times New Roman"/>
        <family val="1"/>
      </rPr>
      <t>5</t>
    </r>
  </si>
  <si>
    <r>
      <rPr>
        <sz val="9"/>
        <color indexed="8"/>
        <rFont val="宋体"/>
        <family val="0"/>
      </rPr>
      <t>地热</t>
    </r>
  </si>
  <si>
    <r>
      <rPr>
        <sz val="9"/>
        <color indexed="8"/>
        <rFont val="宋体"/>
        <family val="0"/>
      </rPr>
      <t>万吨</t>
    </r>
  </si>
  <si>
    <r>
      <rPr>
        <sz val="9"/>
        <color indexed="8"/>
        <rFont val="宋体"/>
        <family val="0"/>
      </rPr>
      <t>矿泉水</t>
    </r>
  </si>
  <si>
    <t>万吨</t>
  </si>
  <si>
    <t>砖瓦用粘土</t>
  </si>
  <si>
    <t>矿石/万立方米</t>
  </si>
  <si>
    <t>已建矿山按国家政策逐步关闭，新建矿山停止发证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</si>
</sst>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_);[Red]\(0.00\)"/>
    <numFmt numFmtId="178" formatCode="0.0000_ "/>
    <numFmt numFmtId="179" formatCode="0.00000_ "/>
    <numFmt numFmtId="180" formatCode="0_);[Red]\(0\)"/>
    <numFmt numFmtId="181" formatCode="0.00_ "/>
    <numFmt numFmtId="182" formatCode="0.0"/>
  </numFmts>
  <fonts count="59">
    <font>
      <sz val="12"/>
      <name val="宋体"/>
      <family val="0"/>
    </font>
    <font>
      <b/>
      <sz val="14"/>
      <color indexed="8"/>
      <name val="Times New Roman"/>
      <family val="1"/>
    </font>
    <font>
      <b/>
      <sz val="10"/>
      <color indexed="8"/>
      <name val="宋体"/>
      <family val="0"/>
    </font>
    <font>
      <b/>
      <sz val="10"/>
      <color indexed="8"/>
      <name val="Times New Roman"/>
      <family val="1"/>
    </font>
    <font>
      <sz val="9"/>
      <color indexed="8"/>
      <name val="Times New Roman"/>
      <family val="1"/>
    </font>
    <font>
      <sz val="9"/>
      <color indexed="8"/>
      <name val="宋体"/>
      <family val="0"/>
    </font>
    <font>
      <sz val="9"/>
      <color indexed="10"/>
      <name val="Times New Roman"/>
      <family val="1"/>
    </font>
    <font>
      <b/>
      <sz val="14"/>
      <name val="Times New Roman"/>
      <family val="1"/>
    </font>
    <font>
      <b/>
      <sz val="10"/>
      <name val="Times New Roman"/>
      <family val="1"/>
    </font>
    <font>
      <b/>
      <sz val="10"/>
      <name val="宋体"/>
      <family val="0"/>
    </font>
    <font>
      <sz val="9"/>
      <name val="Times New Roman"/>
      <family val="1"/>
    </font>
    <font>
      <sz val="9"/>
      <name val="宋体"/>
      <family val="0"/>
    </font>
    <font>
      <b/>
      <sz val="14"/>
      <color indexed="8"/>
      <name val="宋体"/>
      <family val="0"/>
    </font>
    <font>
      <sz val="10"/>
      <color indexed="8"/>
      <name val="宋体"/>
      <family val="0"/>
    </font>
    <font>
      <sz val="12"/>
      <color indexed="8"/>
      <name val="宋体"/>
      <family val="0"/>
    </font>
    <font>
      <b/>
      <sz val="14"/>
      <name val="宋体"/>
      <family val="0"/>
    </font>
    <font>
      <sz val="11"/>
      <name val="宋体"/>
      <family val="0"/>
    </font>
    <font>
      <b/>
      <sz val="9"/>
      <color indexed="8"/>
      <name val="Times New Roman"/>
      <family val="1"/>
    </font>
    <font>
      <sz val="9"/>
      <color indexed="10"/>
      <name val="宋体"/>
      <family val="0"/>
    </font>
    <font>
      <sz val="10"/>
      <name val="宋体"/>
      <family val="0"/>
    </font>
    <font>
      <sz val="10"/>
      <color indexed="8"/>
      <name val="仿宋_GB2312"/>
      <family val="3"/>
    </font>
    <font>
      <sz val="11"/>
      <color indexed="10"/>
      <name val="宋体"/>
      <family val="0"/>
    </font>
    <font>
      <sz val="11"/>
      <name val="Times New Roman"/>
      <family val="1"/>
    </font>
    <font>
      <sz val="9.5"/>
      <name val="Times New Roman"/>
      <family val="1"/>
    </font>
    <font>
      <b/>
      <sz val="9"/>
      <color indexed="8"/>
      <name val="宋体"/>
      <family val="0"/>
    </font>
    <font>
      <sz val="11"/>
      <color indexed="8"/>
      <name val="Times New Roman"/>
      <family val="1"/>
    </font>
    <font>
      <sz val="8"/>
      <name val="Times New Roman"/>
      <family val="1"/>
    </font>
    <font>
      <sz val="7"/>
      <name val="Times New Roman"/>
      <family val="1"/>
    </font>
    <font>
      <b/>
      <sz val="11"/>
      <color indexed="8"/>
      <name val="宋体"/>
      <family val="0"/>
    </font>
    <font>
      <u val="single"/>
      <sz val="12"/>
      <color indexed="12"/>
      <name val="宋体"/>
      <family val="0"/>
    </font>
    <font>
      <sz val="11"/>
      <color indexed="20"/>
      <name val="宋体"/>
      <family val="0"/>
    </font>
    <font>
      <sz val="11"/>
      <color indexed="8"/>
      <name val="宋体"/>
      <family val="0"/>
    </font>
    <font>
      <i/>
      <sz val="11"/>
      <color indexed="23"/>
      <name val="宋体"/>
      <family val="0"/>
    </font>
    <font>
      <b/>
      <sz val="11"/>
      <color indexed="56"/>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u val="single"/>
      <sz val="12"/>
      <color indexed="20"/>
      <name val="宋体"/>
      <family val="0"/>
    </font>
    <font>
      <sz val="11"/>
      <color indexed="52"/>
      <name val="宋体"/>
      <family val="0"/>
    </font>
    <font>
      <b/>
      <sz val="18"/>
      <color indexed="56"/>
      <name val="宋体"/>
      <family val="0"/>
    </font>
    <font>
      <b/>
      <sz val="11"/>
      <color indexed="9"/>
      <name val="宋体"/>
      <family val="0"/>
    </font>
    <font>
      <b/>
      <sz val="13"/>
      <color indexed="56"/>
      <name val="宋体"/>
      <family val="0"/>
    </font>
    <font>
      <b/>
      <sz val="11"/>
      <color indexed="63"/>
      <name val="宋体"/>
      <family val="0"/>
    </font>
    <font>
      <b/>
      <sz val="15"/>
      <color indexed="56"/>
      <name val="宋体"/>
      <family val="0"/>
    </font>
    <font>
      <b/>
      <sz val="11"/>
      <color indexed="52"/>
      <name val="宋体"/>
      <family val="0"/>
    </font>
    <font>
      <vertAlign val="superscript"/>
      <sz val="9"/>
      <name val="Times New Roman"/>
      <family val="1"/>
    </font>
    <font>
      <b/>
      <vertAlign val="superscript"/>
      <sz val="9"/>
      <color indexed="8"/>
      <name val="Times New Roman"/>
      <family val="1"/>
    </font>
    <font>
      <vertAlign val="superscript"/>
      <sz val="9"/>
      <color indexed="8"/>
      <name val="宋体"/>
      <family val="0"/>
    </font>
    <font>
      <b/>
      <vertAlign val="superscript"/>
      <sz val="10"/>
      <color indexed="8"/>
      <name val="Times New Roman"/>
      <family val="1"/>
    </font>
    <font>
      <b/>
      <vertAlign val="superscript"/>
      <sz val="10"/>
      <color indexed="8"/>
      <name val="宋体"/>
      <family val="0"/>
    </font>
    <font>
      <vertAlign val="superscript"/>
      <sz val="10"/>
      <color indexed="8"/>
      <name val="仿宋_GB2312"/>
      <family val="3"/>
    </font>
    <font>
      <b/>
      <vertAlign val="superscript"/>
      <sz val="10"/>
      <name val="宋体"/>
      <family val="0"/>
    </font>
    <font>
      <sz val="9.5"/>
      <name val="新宋体"/>
      <family val="3"/>
    </font>
    <font>
      <sz val="9"/>
      <name val="仿宋_GB2312"/>
      <family val="3"/>
    </font>
    <font>
      <vertAlign val="superscript"/>
      <sz val="9"/>
      <color indexed="8"/>
      <name val="Times New Roman"/>
      <family val="1"/>
    </font>
    <font>
      <vertAlign val="subscript"/>
      <sz val="9"/>
      <name val="Times New Roman"/>
      <family val="1"/>
    </font>
    <font>
      <vertAlign val="subscript"/>
      <sz val="10.5"/>
      <name val="Times New Roman"/>
      <family val="1"/>
    </font>
    <font>
      <sz val="10.5"/>
      <name val="Times New Roman"/>
      <family val="1"/>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style="thin"/>
      <top style="thin"/>
      <bottom style="thin"/>
    </border>
    <border>
      <left/>
      <right/>
      <top/>
      <bottom style="thin"/>
    </border>
    <border>
      <left style="thin"/>
      <right style="thin"/>
      <top>
        <color indexed="63"/>
      </top>
      <bottom>
        <color indexed="63"/>
      </bottom>
    </border>
    <border>
      <left/>
      <right/>
      <top style="thin"/>
      <bottom/>
    </border>
    <border>
      <left>
        <color indexed="63"/>
      </left>
      <right>
        <color indexed="63"/>
      </right>
      <top style="thin"/>
      <bottom style="thin"/>
    </border>
    <border>
      <left style="thin"/>
      <right/>
      <top/>
      <bottom/>
    </border>
    <border>
      <left/>
      <right style="thin"/>
      <top/>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1" fillId="0" borderId="0">
      <alignment vertical="center"/>
      <protection/>
    </xf>
    <xf numFmtId="0" fontId="34" fillId="7" borderId="0" applyNumberFormat="0" applyBorder="0" applyAlignment="0" applyProtection="0"/>
    <xf numFmtId="0" fontId="33" fillId="0" borderId="0" applyNumberFormat="0" applyFill="0" applyBorder="0" applyAlignment="0" applyProtection="0"/>
    <xf numFmtId="0" fontId="21" fillId="0" borderId="0" applyNumberFormat="0" applyFill="0" applyBorder="0" applyAlignment="0" applyProtection="0"/>
    <xf numFmtId="0" fontId="40" fillId="0" borderId="0" applyNumberFormat="0" applyFill="0" applyBorder="0" applyAlignment="0" applyProtection="0"/>
    <xf numFmtId="0" fontId="31" fillId="0" borderId="0">
      <alignment vertical="center"/>
      <protection/>
    </xf>
    <xf numFmtId="0" fontId="32" fillId="0" borderId="0" applyNumberFormat="0" applyFill="0" applyBorder="0" applyAlignment="0" applyProtection="0"/>
    <xf numFmtId="0" fontId="31" fillId="0" borderId="0">
      <alignment vertical="center"/>
      <protection/>
    </xf>
    <xf numFmtId="0" fontId="44" fillId="0" borderId="3" applyNumberFormat="0" applyFill="0" applyAlignment="0" applyProtection="0"/>
    <xf numFmtId="0" fontId="31" fillId="0" borderId="0">
      <alignment vertical="center"/>
      <protection/>
    </xf>
    <xf numFmtId="0" fontId="42" fillId="0" borderId="4" applyNumberFormat="0" applyFill="0" applyAlignment="0" applyProtection="0"/>
    <xf numFmtId="0" fontId="34" fillId="8" borderId="0" applyNumberFormat="0" applyBorder="0" applyAlignment="0" applyProtection="0"/>
    <xf numFmtId="0" fontId="33" fillId="0" borderId="5" applyNumberFormat="0" applyFill="0" applyAlignment="0" applyProtection="0"/>
    <xf numFmtId="0" fontId="34" fillId="9" borderId="0" applyNumberFormat="0" applyBorder="0" applyAlignment="0" applyProtection="0"/>
    <xf numFmtId="0" fontId="43" fillId="10" borderId="6" applyNumberFormat="0" applyAlignment="0" applyProtection="0"/>
    <xf numFmtId="0" fontId="45" fillId="10" borderId="1" applyNumberFormat="0" applyAlignment="0" applyProtection="0"/>
    <xf numFmtId="0" fontId="41" fillId="11" borderId="7" applyNumberFormat="0" applyAlignment="0" applyProtection="0"/>
    <xf numFmtId="0" fontId="31" fillId="3" borderId="0" applyNumberFormat="0" applyBorder="0" applyAlignment="0" applyProtection="0"/>
    <xf numFmtId="0" fontId="34" fillId="12" borderId="0" applyNumberFormat="0" applyBorder="0" applyAlignment="0" applyProtection="0"/>
    <xf numFmtId="0" fontId="39" fillId="0" borderId="8" applyNumberFormat="0" applyFill="0" applyAlignment="0" applyProtection="0"/>
    <xf numFmtId="0" fontId="28" fillId="0" borderId="9" applyNumberFormat="0" applyFill="0" applyAlignment="0" applyProtection="0"/>
    <xf numFmtId="0" fontId="37" fillId="2" borderId="0" applyNumberFormat="0" applyBorder="0" applyAlignment="0" applyProtection="0"/>
    <xf numFmtId="0" fontId="35" fillId="13" borderId="0" applyNumberFormat="0" applyBorder="0" applyAlignment="0" applyProtection="0"/>
    <xf numFmtId="0" fontId="31" fillId="14" borderId="0" applyNumberFormat="0" applyBorder="0" applyAlignment="0" applyProtection="0"/>
    <xf numFmtId="0" fontId="34" fillId="15" borderId="0" applyNumberFormat="0" applyBorder="0" applyAlignment="0" applyProtection="0"/>
    <xf numFmtId="0" fontId="31" fillId="0" borderId="0">
      <alignment vertical="center"/>
      <protection/>
    </xf>
    <xf numFmtId="0" fontId="31" fillId="16" borderId="0" applyNumberFormat="0" applyBorder="0" applyAlignment="0" applyProtection="0"/>
    <xf numFmtId="0" fontId="31" fillId="17"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4" fillId="20" borderId="0" applyNumberFormat="0" applyBorder="0" applyAlignment="0" applyProtection="0"/>
    <xf numFmtId="0" fontId="0" fillId="0" borderId="0">
      <alignment/>
      <protection/>
    </xf>
    <xf numFmtId="0" fontId="31"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0" borderId="0">
      <alignment/>
      <protection/>
    </xf>
    <xf numFmtId="0" fontId="31" fillId="0" borderId="0">
      <alignment vertical="center"/>
      <protection/>
    </xf>
    <xf numFmtId="0" fontId="31" fillId="22" borderId="0" applyNumberFormat="0" applyBorder="0" applyAlignment="0" applyProtection="0"/>
    <xf numFmtId="0" fontId="34" fillId="23" borderId="0" applyNumberFormat="0" applyBorder="0" applyAlignment="0" applyProtection="0"/>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14" fillId="0" borderId="0">
      <alignment/>
      <protection/>
    </xf>
    <xf numFmtId="0" fontId="14" fillId="0" borderId="0">
      <alignment/>
      <protection/>
    </xf>
  </cellStyleXfs>
  <cellXfs count="229">
    <xf numFmtId="0" fontId="0" fillId="0" borderId="0" xfId="0" applyAlignment="1">
      <alignment/>
    </xf>
    <xf numFmtId="0" fontId="1" fillId="0" borderId="0" xfId="0" applyFont="1"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horizontal="center" vertical="center"/>
    </xf>
    <xf numFmtId="0" fontId="4" fillId="0" borderId="16" xfId="0" applyFont="1" applyBorder="1" applyAlignment="1">
      <alignment horizontal="center" vertical="center"/>
    </xf>
    <xf numFmtId="0" fontId="5"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wrapText="1"/>
    </xf>
    <xf numFmtId="0" fontId="1" fillId="0" borderId="19" xfId="0"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2" fillId="0" borderId="11" xfId="0" applyFont="1" applyBorder="1" applyAlignment="1">
      <alignment horizontal="center" vertical="center" wrapText="1"/>
    </xf>
    <xf numFmtId="0" fontId="3" fillId="0" borderId="16" xfId="0" applyFont="1" applyBorder="1" applyAlignment="1">
      <alignment horizontal="center" vertical="center"/>
    </xf>
    <xf numFmtId="49" fontId="3" fillId="0" borderId="16" xfId="0" applyNumberFormat="1" applyFont="1" applyBorder="1" applyAlignment="1">
      <alignment/>
    </xf>
    <xf numFmtId="49" fontId="2" fillId="0" borderId="10" xfId="0" applyNumberFormat="1" applyFont="1" applyBorder="1" applyAlignment="1">
      <alignment horizontal="center" vertical="center" wrapText="1"/>
    </xf>
    <xf numFmtId="0" fontId="2" fillId="0" borderId="16" xfId="0" applyFont="1" applyBorder="1" applyAlignment="1">
      <alignment horizontal="center" vertical="center"/>
    </xf>
    <xf numFmtId="176" fontId="5" fillId="0" borderId="15" xfId="0" applyNumberFormat="1" applyFont="1" applyBorder="1" applyAlignment="1">
      <alignment horizontal="center" vertical="center" wrapText="1"/>
    </xf>
    <xf numFmtId="176" fontId="4" fillId="0" borderId="13"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15" xfId="0" applyNumberFormat="1" applyFont="1" applyBorder="1" applyAlignment="1">
      <alignment horizontal="center" vertical="center" wrapText="1"/>
    </xf>
    <xf numFmtId="176" fontId="6" fillId="0" borderId="16"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3"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xf>
    <xf numFmtId="0" fontId="2" fillId="0" borderId="16" xfId="0" applyFont="1" applyBorder="1" applyAlignment="1">
      <alignment horizontal="center" vertical="center" wrapText="1"/>
    </xf>
    <xf numFmtId="0" fontId="5" fillId="0" borderId="18" xfId="0" applyFont="1" applyBorder="1" applyAlignment="1">
      <alignment horizontal="center" vertical="center"/>
    </xf>
    <xf numFmtId="0" fontId="7" fillId="0" borderId="0" xfId="0" applyFont="1" applyAlignment="1">
      <alignment horizontal="center" vertical="center"/>
    </xf>
    <xf numFmtId="0" fontId="8" fillId="0" borderId="13" xfId="0" applyFont="1" applyBorder="1" applyAlignment="1">
      <alignment horizontal="center" vertical="center" wrapText="1"/>
    </xf>
    <xf numFmtId="0" fontId="8" fillId="0" borderId="10" xfId="0" applyFont="1" applyBorder="1" applyAlignment="1">
      <alignment horizontal="center" vertical="center"/>
    </xf>
    <xf numFmtId="0" fontId="8" fillId="0" borderId="16" xfId="0" applyFont="1" applyBorder="1" applyAlignment="1">
      <alignment horizontal="center" vertical="center" wrapText="1"/>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4" fillId="0" borderId="20" xfId="0"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0" fillId="0" borderId="10" xfId="79" applyFont="1" applyFill="1" applyBorder="1" applyAlignment="1">
      <alignment horizontal="center" vertical="center" wrapText="1"/>
      <protection/>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xf>
    <xf numFmtId="0" fontId="11" fillId="0" borderId="10"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9" fillId="0" borderId="13" xfId="0" applyFont="1" applyBorder="1" applyAlignment="1">
      <alignment horizontal="center" vertical="center"/>
    </xf>
    <xf numFmtId="0" fontId="8" fillId="0" borderId="16" xfId="0" applyFont="1" applyBorder="1" applyAlignment="1">
      <alignment horizontal="center" vertical="center"/>
    </xf>
    <xf numFmtId="0" fontId="10" fillId="0" borderId="10" xfId="0" applyFont="1" applyBorder="1" applyAlignment="1">
      <alignment/>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10" xfId="0" applyFont="1" applyBorder="1" applyAlignment="1">
      <alignment horizontal="center"/>
    </xf>
    <xf numFmtId="0" fontId="2" fillId="0" borderId="17" xfId="0" applyFont="1" applyBorder="1" applyAlignment="1">
      <alignment horizontal="center"/>
    </xf>
    <xf numFmtId="0" fontId="3" fillId="0" borderId="22" xfId="0" applyFont="1" applyBorder="1" applyAlignment="1">
      <alignment horizontal="center"/>
    </xf>
    <xf numFmtId="0" fontId="3" fillId="0" borderId="18" xfId="0" applyFont="1" applyBorder="1" applyAlignment="1">
      <alignment horizontal="center"/>
    </xf>
    <xf numFmtId="0" fontId="2" fillId="0" borderId="10" xfId="0" applyFont="1" applyBorder="1" applyAlignment="1">
      <alignment horizontal="center" vertical="center"/>
    </xf>
    <xf numFmtId="177" fontId="10" fillId="0" borderId="10" xfId="0" applyNumberFormat="1" applyFont="1" applyBorder="1" applyAlignment="1">
      <alignment horizontal="center" vertical="center" wrapText="1"/>
    </xf>
    <xf numFmtId="58" fontId="10" fillId="0" borderId="13" xfId="0" applyNumberFormat="1" applyFont="1" applyBorder="1" applyAlignment="1">
      <alignment horizontal="center" vertical="center" wrapText="1"/>
    </xf>
    <xf numFmtId="58" fontId="10"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22" xfId="0" applyFont="1" applyBorder="1" applyAlignment="1">
      <alignment horizontal="center" vertical="center" wrapText="1"/>
    </xf>
    <xf numFmtId="177" fontId="10" fillId="0" borderId="13" xfId="0" applyNumberFormat="1" applyFont="1" applyBorder="1" applyAlignment="1">
      <alignment horizontal="center" vertical="center" wrapText="1"/>
    </xf>
    <xf numFmtId="0" fontId="11" fillId="0" borderId="16" xfId="0" applyFont="1" applyBorder="1" applyAlignment="1">
      <alignment horizontal="center" vertical="center" wrapText="1"/>
    </xf>
    <xf numFmtId="177" fontId="10" fillId="0" borderId="16"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20" xfId="0" applyFont="1" applyBorder="1" applyAlignment="1">
      <alignment horizontal="center" vertical="center" wrapText="1"/>
    </xf>
    <xf numFmtId="177" fontId="10" fillId="0" borderId="20" xfId="0" applyNumberFormat="1" applyFont="1" applyBorder="1" applyAlignment="1">
      <alignment horizontal="center" vertical="center"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left" vertical="center" wrapText="1"/>
    </xf>
    <xf numFmtId="0" fontId="13" fillId="0" borderId="10" xfId="80" applyFont="1" applyFill="1" applyBorder="1" applyAlignment="1">
      <alignment horizontal="left" vertical="center" wrapText="1"/>
      <protection/>
    </xf>
    <xf numFmtId="0" fontId="13" fillId="0" borderId="10" xfId="0" applyFont="1" applyBorder="1" applyAlignment="1">
      <alignment vertical="center" wrapText="1"/>
    </xf>
    <xf numFmtId="0" fontId="13" fillId="0" borderId="10" xfId="0" applyFont="1" applyBorder="1" applyAlignment="1">
      <alignment horizontal="left" vertical="center"/>
    </xf>
    <xf numFmtId="0" fontId="13" fillId="0" borderId="10" xfId="79" applyFont="1" applyFill="1" applyBorder="1" applyAlignment="1">
      <alignment horizontal="left" vertical="center" wrapText="1"/>
      <protection/>
    </xf>
    <xf numFmtId="0" fontId="0" fillId="0" borderId="10" xfId="0" applyBorder="1" applyAlignment="1">
      <alignment/>
    </xf>
    <xf numFmtId="0" fontId="13" fillId="0" borderId="10" xfId="0" applyFont="1" applyBorder="1" applyAlignment="1">
      <alignment horizontal="center" vertical="center"/>
    </xf>
    <xf numFmtId="0" fontId="14" fillId="0" borderId="10" xfId="0" applyFont="1" applyBorder="1" applyAlignment="1">
      <alignment vertical="center"/>
    </xf>
    <xf numFmtId="0" fontId="15" fillId="0" borderId="0" xfId="0" applyFont="1" applyFill="1" applyAlignment="1">
      <alignment wrapText="1"/>
    </xf>
    <xf numFmtId="0" fontId="9" fillId="0" borderId="0" xfId="0" applyFont="1" applyFill="1" applyAlignment="1">
      <alignment wrapText="1"/>
    </xf>
    <xf numFmtId="0" fontId="11" fillId="0" borderId="0" xfId="0" applyFont="1" applyFill="1" applyAlignment="1">
      <alignment horizontal="center" vertical="center" wrapText="1"/>
    </xf>
    <xf numFmtId="0" fontId="11" fillId="0" borderId="0" xfId="0" applyFont="1" applyFill="1" applyAlignment="1">
      <alignment wrapText="1"/>
    </xf>
    <xf numFmtId="0" fontId="11" fillId="0" borderId="0" xfId="0" applyFont="1" applyFill="1" applyAlignment="1">
      <alignment horizontal="left" vertical="center" wrapText="1"/>
    </xf>
    <xf numFmtId="0" fontId="15" fillId="0" borderId="19" xfId="0" applyFont="1" applyFill="1" applyBorder="1" applyAlignment="1">
      <alignment horizontal="center" wrapText="1"/>
    </xf>
    <xf numFmtId="0" fontId="9" fillId="0" borderId="10" xfId="0" applyFont="1" applyFill="1" applyBorder="1" applyAlignment="1">
      <alignment wrapText="1"/>
    </xf>
    <xf numFmtId="0" fontId="9" fillId="0" borderId="10" xfId="0" applyFont="1" applyFill="1" applyBorder="1" applyAlignment="1">
      <alignment horizontal="left" vertical="center" wrapText="1"/>
    </xf>
    <xf numFmtId="0" fontId="11" fillId="0" borderId="10" xfId="0" applyFont="1" applyFill="1" applyBorder="1" applyAlignment="1">
      <alignment wrapText="1"/>
    </xf>
    <xf numFmtId="0" fontId="11" fillId="0" borderId="10" xfId="0" applyFont="1" applyFill="1" applyBorder="1" applyAlignment="1">
      <alignment horizontal="left" vertical="center" wrapText="1"/>
    </xf>
    <xf numFmtId="0" fontId="0" fillId="0" borderId="0" xfId="0" applyFont="1" applyFill="1" applyAlignment="1">
      <alignment wrapText="1"/>
    </xf>
    <xf numFmtId="178" fontId="16" fillId="0" borderId="10" xfId="75" applyNumberFormat="1" applyFont="1" applyFill="1" applyBorder="1" applyAlignment="1">
      <alignment horizontal="center" vertical="center"/>
      <protection/>
    </xf>
    <xf numFmtId="0" fontId="11" fillId="0" borderId="0" xfId="0" applyFont="1" applyFill="1" applyBorder="1" applyAlignment="1">
      <alignment horizontal="center" vertical="center" wrapText="1"/>
    </xf>
    <xf numFmtId="179" fontId="16" fillId="0" borderId="10" xfId="75" applyNumberFormat="1" applyFont="1" applyFill="1" applyBorder="1" applyAlignment="1">
      <alignment horizontal="center" vertical="center"/>
      <protection/>
    </xf>
    <xf numFmtId="0" fontId="0" fillId="0" borderId="0" xfId="0" applyFont="1" applyFill="1" applyAlignment="1">
      <alignment horizontal="left" vertical="center" wrapText="1"/>
    </xf>
    <xf numFmtId="0" fontId="0" fillId="0" borderId="0" xfId="0" applyFont="1" applyFill="1" applyAlignment="1">
      <alignment/>
    </xf>
    <xf numFmtId="0" fontId="10" fillId="0" borderId="0" xfId="0" applyFont="1" applyAlignment="1">
      <alignment wrapText="1"/>
    </xf>
    <xf numFmtId="0" fontId="10" fillId="0" borderId="0" xfId="0" applyFont="1" applyAlignment="1">
      <alignment horizontal="center" wrapText="1"/>
    </xf>
    <xf numFmtId="177" fontId="10" fillId="0" borderId="0" xfId="0" applyNumberFormat="1" applyFont="1" applyAlignment="1">
      <alignment wrapText="1"/>
    </xf>
    <xf numFmtId="0" fontId="4" fillId="0" borderId="0" xfId="0" applyFont="1" applyAlignment="1">
      <alignment wrapText="1"/>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177" fontId="17"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77" fontId="5" fillId="0" borderId="10" xfId="0" applyNumberFormat="1" applyFont="1" applyBorder="1" applyAlignment="1">
      <alignment horizontal="center" vertical="center" wrapText="1"/>
    </xf>
    <xf numFmtId="177" fontId="5" fillId="0" borderId="10" xfId="76" applyNumberFormat="1" applyFont="1" applyBorder="1">
      <alignment vertical="center"/>
      <protection/>
    </xf>
    <xf numFmtId="180" fontId="5" fillId="0" borderId="10" xfId="76" applyNumberFormat="1" applyFont="1" applyBorder="1">
      <alignment vertical="center"/>
      <protection/>
    </xf>
    <xf numFmtId="177" fontId="11" fillId="0" borderId="10" xfId="0" applyNumberFormat="1" applyFont="1" applyBorder="1" applyAlignment="1">
      <alignment/>
    </xf>
    <xf numFmtId="0" fontId="5" fillId="0" borderId="10" xfId="0" applyFont="1" applyBorder="1" applyAlignment="1">
      <alignment vertical="center" wrapText="1"/>
    </xf>
    <xf numFmtId="0" fontId="11" fillId="0" borderId="10" xfId="0" applyFont="1" applyBorder="1" applyAlignment="1">
      <alignment wrapText="1"/>
    </xf>
    <xf numFmtId="177" fontId="11" fillId="0" borderId="10" xfId="0" applyNumberFormat="1" applyFont="1" applyBorder="1" applyAlignment="1">
      <alignment vertical="center"/>
    </xf>
    <xf numFmtId="0" fontId="5" fillId="0" borderId="10" xfId="28" applyFont="1" applyBorder="1" applyAlignment="1">
      <alignment horizontal="center" vertical="center" wrapText="1"/>
      <protection/>
    </xf>
    <xf numFmtId="0" fontId="5" fillId="0" borderId="10" xfId="0" applyFont="1" applyBorder="1" applyAlignment="1">
      <alignment horizontal="center" wrapText="1"/>
    </xf>
    <xf numFmtId="0" fontId="5" fillId="0" borderId="10" xfId="78" applyFont="1" applyBorder="1" applyAlignment="1">
      <alignment horizontal="center" vertical="center" wrapText="1"/>
      <protection/>
    </xf>
    <xf numFmtId="177" fontId="5" fillId="0" borderId="10" xfId="77" applyNumberFormat="1" applyFont="1" applyBorder="1">
      <alignment vertical="center"/>
      <protection/>
    </xf>
    <xf numFmtId="177" fontId="18" fillId="0" borderId="10" xfId="0" applyNumberFormat="1" applyFont="1" applyBorder="1" applyAlignment="1">
      <alignment vertical="center"/>
    </xf>
    <xf numFmtId="0" fontId="11" fillId="0" borderId="10" xfId="0" applyFont="1" applyBorder="1" applyAlignment="1">
      <alignment horizontal="center" wrapText="1"/>
    </xf>
    <xf numFmtId="177" fontId="11" fillId="0" borderId="10" xfId="0" applyNumberFormat="1" applyFont="1" applyFill="1" applyBorder="1" applyAlignment="1">
      <alignment/>
    </xf>
    <xf numFmtId="0" fontId="5" fillId="0" borderId="10" xfId="0" applyFont="1" applyBorder="1" applyAlignment="1">
      <alignment wrapText="1"/>
    </xf>
    <xf numFmtId="177" fontId="18" fillId="0" borderId="10" xfId="0" applyNumberFormat="1" applyFont="1" applyBorder="1" applyAlignment="1">
      <alignment/>
    </xf>
    <xf numFmtId="177" fontId="11" fillId="0" borderId="10" xfId="0" applyNumberFormat="1" applyFont="1" applyBorder="1" applyAlignment="1">
      <alignment wrapText="1"/>
    </xf>
    <xf numFmtId="0" fontId="15" fillId="0" borderId="0" xfId="0" applyFont="1" applyAlignment="1">
      <alignment horizontal="center" vertical="center" wrapText="1"/>
    </xf>
    <xf numFmtId="0" fontId="9" fillId="0" borderId="0" xfId="0" applyFont="1" applyAlignment="1">
      <alignment horizontal="center" vertical="center" wrapText="1"/>
    </xf>
    <xf numFmtId="0" fontId="11" fillId="24" borderId="0" xfId="0" applyFont="1" applyFill="1" applyAlignment="1">
      <alignment horizontal="center" vertical="center" wrapText="1"/>
    </xf>
    <xf numFmtId="0" fontId="11" fillId="0" borderId="0" xfId="0" applyFont="1" applyAlignment="1">
      <alignment horizontal="center" vertical="center" wrapText="1"/>
    </xf>
    <xf numFmtId="0" fontId="15" fillId="0" borderId="10" xfId="0" applyFont="1" applyBorder="1" applyAlignment="1">
      <alignment horizontal="center" vertical="center" wrapText="1"/>
    </xf>
    <xf numFmtId="0" fontId="11" fillId="25" borderId="10" xfId="74" applyFont="1" applyFill="1" applyBorder="1" applyAlignment="1">
      <alignment horizontal="center" vertical="center" wrapText="1"/>
      <protection/>
    </xf>
    <xf numFmtId="0" fontId="10" fillId="0" borderId="10" xfId="74"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178"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0" borderId="10" xfId="74" applyFont="1" applyFill="1" applyBorder="1" applyAlignment="1">
      <alignment horizontal="center" vertical="center" wrapText="1"/>
      <protection/>
    </xf>
    <xf numFmtId="0" fontId="0" fillId="0" borderId="0" xfId="0" applyFont="1" applyAlignment="1">
      <alignment wrapText="1"/>
    </xf>
    <xf numFmtId="0" fontId="16" fillId="0" borderId="0" xfId="0" applyFont="1" applyAlignment="1">
      <alignment wrapText="1"/>
    </xf>
    <xf numFmtId="0" fontId="0" fillId="0" borderId="0" xfId="0" applyAlignment="1">
      <alignment horizontal="center" vertical="center" wrapText="1"/>
    </xf>
    <xf numFmtId="0" fontId="0" fillId="0" borderId="0" xfId="0" applyAlignment="1">
      <alignment horizontal="center" wrapText="1"/>
    </xf>
    <xf numFmtId="0" fontId="1" fillId="0" borderId="14" xfId="0" applyFont="1" applyBorder="1" applyAlignment="1">
      <alignment horizontal="center" vertical="center" wrapText="1"/>
    </xf>
    <xf numFmtId="0" fontId="1"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wrapText="1"/>
    </xf>
    <xf numFmtId="0" fontId="1" fillId="0" borderId="15" xfId="0" applyFont="1" applyBorder="1" applyAlignment="1">
      <alignment horizontal="center" vertical="center" wrapText="1"/>
    </xf>
    <xf numFmtId="0" fontId="4" fillId="0" borderId="10" xfId="0" applyFont="1" applyBorder="1" applyAlignment="1">
      <alignment wrapText="1"/>
    </xf>
    <xf numFmtId="0" fontId="10" fillId="0" borderId="10" xfId="0" applyFont="1" applyBorder="1" applyAlignment="1">
      <alignment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justify" vertical="center" wrapText="1"/>
    </xf>
    <xf numFmtId="0" fontId="20" fillId="0" borderId="10" xfId="0" applyFont="1" applyBorder="1" applyAlignment="1">
      <alignment horizontal="center" vertical="center"/>
    </xf>
    <xf numFmtId="0" fontId="20" fillId="0" borderId="10" xfId="0" applyFont="1" applyFill="1" applyBorder="1" applyAlignment="1">
      <alignment vertical="center" wrapText="1"/>
    </xf>
    <xf numFmtId="0" fontId="20" fillId="0" borderId="10" xfId="0" applyFont="1" applyFill="1" applyBorder="1" applyAlignment="1">
      <alignment horizontal="center" vertical="center" wrapText="1"/>
    </xf>
    <xf numFmtId="0" fontId="20" fillId="0" borderId="10" xfId="0" applyFont="1" applyFill="1" applyBorder="1" applyAlignment="1">
      <alignment horizontal="justify" vertical="center" wrapText="1"/>
    </xf>
    <xf numFmtId="181" fontId="20" fillId="0" borderId="10" xfId="0" applyNumberFormat="1" applyFont="1" applyBorder="1" applyAlignment="1">
      <alignment horizontal="center" vertical="center"/>
    </xf>
    <xf numFmtId="0" fontId="18" fillId="24" borderId="0" xfId="0" applyFont="1" applyFill="1" applyAlignment="1">
      <alignment horizontal="center" vertical="center" wrapText="1"/>
    </xf>
    <xf numFmtId="0" fontId="18" fillId="24" borderId="10" xfId="0" applyFont="1" applyFill="1" applyBorder="1" applyAlignment="1">
      <alignment horizontal="center" vertical="center" wrapText="1"/>
    </xf>
    <xf numFmtId="0" fontId="15" fillId="0" borderId="19" xfId="0" applyFont="1" applyBorder="1" applyAlignment="1">
      <alignment horizontal="center" vertical="center" wrapText="1"/>
    </xf>
    <xf numFmtId="0" fontId="16" fillId="0" borderId="0" xfId="0" applyFont="1" applyBorder="1" applyAlignment="1">
      <alignment/>
    </xf>
    <xf numFmtId="0" fontId="21" fillId="0" borderId="0" xfId="0" applyFont="1" applyBorder="1" applyAlignment="1">
      <alignment/>
    </xf>
    <xf numFmtId="0" fontId="0" fillId="0" borderId="0" xfId="0" applyBorder="1" applyAlignment="1">
      <alignment/>
    </xf>
    <xf numFmtId="0" fontId="7" fillId="0" borderId="19" xfId="0" applyFont="1" applyBorder="1" applyAlignment="1">
      <alignment horizontal="center" vertical="center"/>
    </xf>
    <xf numFmtId="0" fontId="22" fillId="0" borderId="10" xfId="0" applyFont="1" applyBorder="1" applyAlignment="1">
      <alignment horizontal="center" vertical="center"/>
    </xf>
    <xf numFmtId="1" fontId="10" fillId="0" borderId="10" xfId="0" applyNumberFormat="1" applyFont="1" applyBorder="1" applyAlignment="1">
      <alignment horizontal="center" vertical="center"/>
    </xf>
    <xf numFmtId="0" fontId="23" fillId="0" borderId="10" xfId="0" applyFont="1" applyBorder="1" applyAlignment="1">
      <alignment horizontal="center" vertical="center"/>
    </xf>
    <xf numFmtId="182" fontId="10"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0" xfId="0" applyFont="1" applyBorder="1" applyAlignment="1">
      <alignment/>
    </xf>
    <xf numFmtId="0" fontId="19" fillId="0" borderId="10" xfId="0" applyFont="1" applyBorder="1" applyAlignment="1">
      <alignment/>
    </xf>
    <xf numFmtId="0" fontId="12" fillId="0" borderId="0" xfId="0" applyFont="1" applyAlignment="1">
      <alignment horizontal="center" vertical="center"/>
    </xf>
    <xf numFmtId="0" fontId="2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0" fontId="4"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5" fillId="0" borderId="0" xfId="0" applyFont="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6" xfId="0" applyFont="1" applyBorder="1" applyAlignment="1">
      <alignment horizontal="center" vertical="center" wrapText="1"/>
    </xf>
    <xf numFmtId="0" fontId="7"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6" fillId="0" borderId="10" xfId="0" applyFont="1" applyBorder="1" applyAlignment="1">
      <alignment horizontal="center" vertical="center" wrapText="1"/>
    </xf>
    <xf numFmtId="180" fontId="10" fillId="0" borderId="10" xfId="0" applyNumberFormat="1"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27"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20" xfId="0" applyFont="1" applyFill="1" applyBorder="1" applyAlignment="1">
      <alignment horizontal="center" vertical="center" wrapText="1"/>
    </xf>
    <xf numFmtId="0" fontId="0" fillId="0" borderId="0" xfId="0" applyBorder="1" applyAlignment="1">
      <alignment horizontal="center" vertical="center" wrapText="1"/>
    </xf>
    <xf numFmtId="0" fontId="11" fillId="0" borderId="10" xfId="79" applyFont="1" applyFill="1" applyBorder="1" applyAlignment="1">
      <alignment horizontal="center" vertical="center" wrapText="1"/>
      <protection/>
    </xf>
    <xf numFmtId="0" fontId="28" fillId="0" borderId="0" xfId="0" applyFont="1" applyAlignment="1">
      <alignment wrapText="1"/>
    </xf>
    <xf numFmtId="0" fontId="4" fillId="0" borderId="0" xfId="0" applyFont="1" applyAlignment="1">
      <alignment horizontal="left" vertical="center"/>
    </xf>
    <xf numFmtId="0" fontId="28" fillId="0" borderId="0" xfId="0" applyFont="1" applyAlignment="1">
      <alignment/>
    </xf>
    <xf numFmtId="0" fontId="4" fillId="0" borderId="10" xfId="0" applyNumberFormat="1" applyFont="1" applyBorder="1" applyAlignment="1">
      <alignment horizontal="center" vertical="center"/>
    </xf>
    <xf numFmtId="10" fontId="4" fillId="0" borderId="10" xfId="0" applyNumberFormat="1" applyFont="1" applyBorder="1" applyAlignment="1">
      <alignment horizontal="center" vertical="center"/>
    </xf>
    <xf numFmtId="0" fontId="11" fillId="0" borderId="10" xfId="0" applyFont="1" applyBorder="1" applyAlignment="1" quotePrefix="1">
      <alignment horizontal="center" vertical="center" wrapText="1"/>
    </xf>
    <xf numFmtId="0" fontId="10" fillId="0" borderId="10" xfId="0" applyFont="1" applyBorder="1" applyAlignment="1" quotePrefix="1">
      <alignment horizontal="center" vertical="center" wrapText="1"/>
    </xf>
    <xf numFmtId="58" fontId="10" fillId="0" borderId="10" xfId="0" applyNumberFormat="1" applyFont="1" applyBorder="1" applyAlignment="1" quotePrefix="1">
      <alignment horizontal="center" vertical="center" wrapText="1"/>
    </xf>
  </cellXfs>
  <cellStyles count="6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常规 10" xfId="68"/>
    <cellStyle name="40% - 强调文字颜色 6" xfId="69"/>
    <cellStyle name="60% - 强调文字颜色 6" xfId="70"/>
    <cellStyle name="常规 11" xfId="71"/>
    <cellStyle name="常规 13" xfId="72"/>
    <cellStyle name="常规 14" xfId="73"/>
    <cellStyle name="常规 2" xfId="74"/>
    <cellStyle name="常规 3" xfId="75"/>
    <cellStyle name="常规 4" xfId="76"/>
    <cellStyle name="常规 5" xfId="77"/>
    <cellStyle name="常规 7" xfId="78"/>
    <cellStyle name="常规_Sheet2" xfId="79"/>
    <cellStyle name="常规_总"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D3" sqref="D3"/>
    </sheetView>
  </sheetViews>
  <sheetFormatPr defaultColWidth="9.00390625" defaultRowHeight="14.25"/>
  <cols>
    <col min="2" max="2" width="8.00390625" style="0" bestFit="1" customWidth="1"/>
    <col min="3" max="3" width="13.125" style="0" bestFit="1" customWidth="1"/>
    <col min="4" max="4" width="11.375" style="0" bestFit="1" customWidth="1"/>
    <col min="5" max="5" width="11.375" style="0" customWidth="1"/>
    <col min="6" max="6" width="16.125" style="0" bestFit="1" customWidth="1"/>
    <col min="7" max="7" width="15.00390625" style="0" bestFit="1" customWidth="1"/>
    <col min="8" max="8" width="20.375" style="0" bestFit="1" customWidth="1"/>
  </cols>
  <sheetData>
    <row r="1" spans="1:8" ht="15.75" customHeight="1">
      <c r="A1" s="1" t="s">
        <v>0</v>
      </c>
      <c r="B1" s="1"/>
      <c r="C1" s="1"/>
      <c r="D1" s="1"/>
      <c r="E1" s="1"/>
      <c r="F1" s="1"/>
      <c r="G1" s="1"/>
      <c r="H1" s="1"/>
    </row>
    <row r="2" spans="1:8" s="223" customFormat="1" ht="34.5" customHeight="1">
      <c r="A2" s="6" t="s">
        <v>1</v>
      </c>
      <c r="B2" s="6" t="s">
        <v>2</v>
      </c>
      <c r="C2" s="6" t="s">
        <v>3</v>
      </c>
      <c r="D2" s="6" t="s">
        <v>4</v>
      </c>
      <c r="E2" s="2" t="s">
        <v>5</v>
      </c>
      <c r="F2" s="2" t="s">
        <v>6</v>
      </c>
      <c r="G2" s="2" t="s">
        <v>7</v>
      </c>
      <c r="H2" s="6" t="s">
        <v>8</v>
      </c>
    </row>
    <row r="3" spans="1:8" ht="19.5" customHeight="1">
      <c r="A3" s="11" t="s">
        <v>9</v>
      </c>
      <c r="B3" s="11">
        <v>100.5</v>
      </c>
      <c r="C3" s="11">
        <v>0.2983</v>
      </c>
      <c r="D3" s="11">
        <v>424.03</v>
      </c>
      <c r="E3" s="224">
        <v>3.11</v>
      </c>
      <c r="F3" s="225">
        <f>E3/D3</f>
        <v>0.007334386717920902</v>
      </c>
      <c r="G3" s="11"/>
      <c r="H3" s="11"/>
    </row>
    <row r="4" spans="1:8" ht="19.5" customHeight="1">
      <c r="A4" s="11" t="s">
        <v>10</v>
      </c>
      <c r="B4" s="11">
        <v>28.4</v>
      </c>
      <c r="C4" s="11">
        <v>0.221</v>
      </c>
      <c r="D4" s="11">
        <v>182.38</v>
      </c>
      <c r="E4" s="224">
        <v>3.57</v>
      </c>
      <c r="F4" s="225">
        <f aca="true" t="shared" si="0" ref="F4:F15">E4/D4</f>
        <v>0.019574514749424277</v>
      </c>
      <c r="G4" s="11"/>
      <c r="H4" s="11"/>
    </row>
    <row r="5" spans="1:8" ht="19.5" customHeight="1">
      <c r="A5" s="11" t="s">
        <v>11</v>
      </c>
      <c r="B5" s="11">
        <v>56.5</v>
      </c>
      <c r="C5" s="11">
        <v>0.0132</v>
      </c>
      <c r="D5" s="11">
        <v>480.49</v>
      </c>
      <c r="E5" s="224">
        <v>0.04</v>
      </c>
      <c r="F5" s="225">
        <f t="shared" si="0"/>
        <v>8.324835064205291E-05</v>
      </c>
      <c r="G5" s="11"/>
      <c r="H5" s="11"/>
    </row>
    <row r="6" spans="1:8" ht="19.5" customHeight="1">
      <c r="A6" s="11" t="s">
        <v>12</v>
      </c>
      <c r="B6" s="11">
        <v>74.6</v>
      </c>
      <c r="C6" s="11">
        <v>0.0562</v>
      </c>
      <c r="D6" s="11">
        <v>536.83</v>
      </c>
      <c r="E6" s="224">
        <v>0.19</v>
      </c>
      <c r="F6" s="225">
        <f t="shared" si="0"/>
        <v>0.00035392954939179996</v>
      </c>
      <c r="G6" s="11"/>
      <c r="H6" s="11"/>
    </row>
    <row r="7" spans="1:8" ht="19.5" customHeight="1">
      <c r="A7" s="11" t="s">
        <v>13</v>
      </c>
      <c r="B7" s="11">
        <v>207.8</v>
      </c>
      <c r="C7" s="11">
        <v>0.0649</v>
      </c>
      <c r="D7" s="11">
        <v>1620.47</v>
      </c>
      <c r="E7" s="224">
        <v>0</v>
      </c>
      <c r="F7" s="225">
        <f t="shared" si="0"/>
        <v>0</v>
      </c>
      <c r="G7" s="11"/>
      <c r="H7" s="11"/>
    </row>
    <row r="8" spans="1:8" ht="19.5" customHeight="1">
      <c r="A8" s="11" t="s">
        <v>14</v>
      </c>
      <c r="B8" s="11">
        <v>43.2</v>
      </c>
      <c r="C8" s="11">
        <v>0.0052</v>
      </c>
      <c r="D8" s="11">
        <v>376.63</v>
      </c>
      <c r="E8" s="224">
        <v>0.03</v>
      </c>
      <c r="F8" s="225">
        <f t="shared" si="0"/>
        <v>7.965377160608555E-05</v>
      </c>
      <c r="G8" s="11"/>
      <c r="H8" s="11"/>
    </row>
    <row r="9" spans="1:8" ht="19.5" customHeight="1">
      <c r="A9" s="11" t="s">
        <v>15</v>
      </c>
      <c r="B9" s="11">
        <v>20.9</v>
      </c>
      <c r="C9" s="11">
        <v>0.0382</v>
      </c>
      <c r="D9" s="11">
        <v>141.58</v>
      </c>
      <c r="E9" s="224">
        <v>0.07</v>
      </c>
      <c r="F9" s="225">
        <f t="shared" si="0"/>
        <v>0.00049442011583557</v>
      </c>
      <c r="G9" s="11"/>
      <c r="H9" s="11"/>
    </row>
    <row r="10" spans="1:8" ht="19.5" customHeight="1">
      <c r="A10" s="11" t="s">
        <v>16</v>
      </c>
      <c r="B10" s="11">
        <v>147.6</v>
      </c>
      <c r="C10" s="11">
        <v>0.2035</v>
      </c>
      <c r="D10" s="11">
        <v>843.38</v>
      </c>
      <c r="E10" s="224">
        <v>0.48</v>
      </c>
      <c r="F10" s="225">
        <f t="shared" si="0"/>
        <v>0.0005691384666461144</v>
      </c>
      <c r="G10" s="11"/>
      <c r="H10" s="11"/>
    </row>
    <row r="11" spans="1:8" ht="19.5" customHeight="1">
      <c r="A11" s="11" t="s">
        <v>17</v>
      </c>
      <c r="B11" s="11">
        <v>32.5</v>
      </c>
      <c r="C11" s="11">
        <v>0.030603</v>
      </c>
      <c r="D11" s="11">
        <v>333.4</v>
      </c>
      <c r="E11" s="224">
        <v>0.44</v>
      </c>
      <c r="F11" s="225">
        <f t="shared" si="0"/>
        <v>0.0013197360527894423</v>
      </c>
      <c r="G11" s="11"/>
      <c r="H11" s="11"/>
    </row>
    <row r="12" spans="1:8" ht="19.5" customHeight="1">
      <c r="A12" s="11" t="s">
        <v>18</v>
      </c>
      <c r="B12" s="11">
        <v>24.9</v>
      </c>
      <c r="C12" s="11">
        <v>0.02</v>
      </c>
      <c r="D12" s="11">
        <v>212.8</v>
      </c>
      <c r="E12" s="224">
        <v>0.27</v>
      </c>
      <c r="F12" s="225">
        <f t="shared" si="0"/>
        <v>0.0012687969924812031</v>
      </c>
      <c r="G12" s="11"/>
      <c r="H12" s="11"/>
    </row>
    <row r="13" spans="1:8" ht="19.5" customHeight="1">
      <c r="A13" s="11" t="s">
        <v>19</v>
      </c>
      <c r="B13" s="11">
        <v>68.3</v>
      </c>
      <c r="C13" s="11">
        <v>0.0189</v>
      </c>
      <c r="D13" s="11">
        <v>676.46</v>
      </c>
      <c r="E13" s="224">
        <v>0</v>
      </c>
      <c r="F13" s="225">
        <f t="shared" si="0"/>
        <v>0</v>
      </c>
      <c r="G13" s="11"/>
      <c r="H13" s="11"/>
    </row>
    <row r="14" spans="1:8" ht="19.5" customHeight="1">
      <c r="A14" s="11" t="s">
        <v>20</v>
      </c>
      <c r="B14" s="11">
        <v>45.8</v>
      </c>
      <c r="C14" s="11">
        <v>0.1452</v>
      </c>
      <c r="D14" s="11">
        <v>306.08</v>
      </c>
      <c r="E14" s="224">
        <v>3.34</v>
      </c>
      <c r="F14" s="225">
        <f t="shared" si="0"/>
        <v>0.010912179822268688</v>
      </c>
      <c r="G14" s="11"/>
      <c r="H14" s="11"/>
    </row>
    <row r="15" spans="1:8" ht="14.25">
      <c r="A15" s="11" t="s">
        <v>21</v>
      </c>
      <c r="B15" s="11">
        <f>SUM(B3:B14)</f>
        <v>850.9999999999999</v>
      </c>
      <c r="C15" s="11">
        <f>SUM(C3:C14)</f>
        <v>1.1152030000000002</v>
      </c>
      <c r="D15" s="11">
        <f>SUM(D3:D14)</f>
        <v>6134.53</v>
      </c>
      <c r="E15" s="11">
        <f>SUM(E3:E14)</f>
        <v>11.540000000000001</v>
      </c>
      <c r="F15" s="225">
        <f t="shared" si="0"/>
        <v>0.0018811547094887467</v>
      </c>
      <c r="G15" s="11"/>
      <c r="H15" s="11"/>
    </row>
  </sheetData>
  <sheetProtection/>
  <mergeCells count="1">
    <mergeCell ref="A1:H1"/>
  </mergeCells>
  <printOptions horizontalCentered="1"/>
  <pageMargins left="0.75" right="0.75" top="0.98" bottom="0.98" header="0.51" footer="0.51"/>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37"/>
  <sheetViews>
    <sheetView workbookViewId="0" topLeftCell="A31">
      <selection activeCell="N38" sqref="N38"/>
    </sheetView>
  </sheetViews>
  <sheetFormatPr defaultColWidth="8.875" defaultRowHeight="14.25"/>
  <cols>
    <col min="1" max="1" width="5.00390625" style="152" bestFit="1" customWidth="1"/>
    <col min="2" max="2" width="8.00390625" style="152" customWidth="1"/>
    <col min="3" max="3" width="26.125" style="152" customWidth="1"/>
    <col min="4" max="4" width="7.125" style="152" customWidth="1"/>
    <col min="5" max="5" width="5.50390625" style="152" customWidth="1"/>
    <col min="6" max="6" width="30.875" style="152" customWidth="1"/>
    <col min="7" max="7" width="7.875" style="152" customWidth="1"/>
    <col min="8" max="8" width="6.50390625" style="152" customWidth="1"/>
    <col min="9" max="9" width="5.625" style="152" bestFit="1" customWidth="1"/>
    <col min="10" max="10" width="8.125" style="152" customWidth="1"/>
    <col min="11" max="11" width="9.50390625" style="152" customWidth="1"/>
    <col min="12" max="12" width="9.125" style="152" customWidth="1"/>
    <col min="13" max="13" width="14.00390625" style="152" customWidth="1"/>
    <col min="14" max="16384" width="8.875" style="152" customWidth="1"/>
  </cols>
  <sheetData>
    <row r="1" spans="1:13" s="149" customFormat="1" ht="18.75">
      <c r="A1" s="153" t="s">
        <v>2054</v>
      </c>
      <c r="B1" s="153"/>
      <c r="C1" s="153"/>
      <c r="D1" s="153"/>
      <c r="E1" s="153"/>
      <c r="F1" s="153"/>
      <c r="G1" s="153"/>
      <c r="H1" s="153"/>
      <c r="I1" s="153"/>
      <c r="J1" s="153"/>
      <c r="K1" s="153"/>
      <c r="L1" s="153"/>
      <c r="M1" s="153"/>
    </row>
    <row r="2" spans="1:13" s="150" customFormat="1" ht="36">
      <c r="A2" s="60" t="s">
        <v>837</v>
      </c>
      <c r="B2" s="60" t="s">
        <v>2055</v>
      </c>
      <c r="C2" s="60" t="s">
        <v>2056</v>
      </c>
      <c r="D2" s="60" t="s">
        <v>2057</v>
      </c>
      <c r="E2" s="60" t="s">
        <v>2058</v>
      </c>
      <c r="F2" s="60" t="s">
        <v>2059</v>
      </c>
      <c r="G2" s="60" t="s">
        <v>2060</v>
      </c>
      <c r="H2" s="60" t="s">
        <v>2061</v>
      </c>
      <c r="I2" s="60" t="s">
        <v>2062</v>
      </c>
      <c r="J2" s="60" t="s">
        <v>2063</v>
      </c>
      <c r="K2" s="60" t="s">
        <v>2064</v>
      </c>
      <c r="L2" s="60" t="s">
        <v>2065</v>
      </c>
      <c r="M2" s="60" t="s">
        <v>851</v>
      </c>
    </row>
    <row r="3" spans="1:13" ht="22.5">
      <c r="A3" s="56">
        <v>1</v>
      </c>
      <c r="B3" s="56" t="s">
        <v>2066</v>
      </c>
      <c r="C3" s="56" t="s">
        <v>2067</v>
      </c>
      <c r="D3" s="56">
        <v>83330</v>
      </c>
      <c r="E3" s="56" t="s">
        <v>592</v>
      </c>
      <c r="F3" s="56" t="s">
        <v>2068</v>
      </c>
      <c r="G3" s="56">
        <v>5.23</v>
      </c>
      <c r="H3" s="56" t="s">
        <v>2069</v>
      </c>
      <c r="I3" s="56" t="s">
        <v>2070</v>
      </c>
      <c r="J3" s="56" t="s">
        <v>2071</v>
      </c>
      <c r="K3" s="56" t="s">
        <v>880</v>
      </c>
      <c r="L3" s="56">
        <v>2016</v>
      </c>
      <c r="M3" s="56" t="s">
        <v>2072</v>
      </c>
    </row>
    <row r="4" spans="1:13" ht="22.5">
      <c r="A4" s="56">
        <v>2</v>
      </c>
      <c r="B4" s="56" t="s">
        <v>2073</v>
      </c>
      <c r="C4" s="56" t="s">
        <v>2074</v>
      </c>
      <c r="D4" s="56">
        <v>17050</v>
      </c>
      <c r="E4" s="56" t="s">
        <v>36</v>
      </c>
      <c r="F4" s="56" t="s">
        <v>2075</v>
      </c>
      <c r="G4" s="56">
        <v>17.48</v>
      </c>
      <c r="H4" s="56" t="s">
        <v>2069</v>
      </c>
      <c r="I4" s="56" t="s">
        <v>2076</v>
      </c>
      <c r="J4" s="56" t="s">
        <v>2071</v>
      </c>
      <c r="K4" s="56" t="s">
        <v>165</v>
      </c>
      <c r="L4" s="56">
        <v>2018</v>
      </c>
      <c r="M4" s="56" t="s">
        <v>2072</v>
      </c>
    </row>
    <row r="5" spans="1:13" ht="56.25">
      <c r="A5" s="56">
        <v>3</v>
      </c>
      <c r="B5" s="56" t="s">
        <v>2077</v>
      </c>
      <c r="C5" s="56" t="s">
        <v>2078</v>
      </c>
      <c r="D5" s="56">
        <v>17050</v>
      </c>
      <c r="E5" s="56" t="s">
        <v>36</v>
      </c>
      <c r="F5" s="56" t="s">
        <v>2079</v>
      </c>
      <c r="G5" s="56">
        <v>7.18</v>
      </c>
      <c r="H5" s="56" t="s">
        <v>2069</v>
      </c>
      <c r="I5" s="56" t="s">
        <v>2070</v>
      </c>
      <c r="J5" s="56" t="s">
        <v>2071</v>
      </c>
      <c r="K5" s="56" t="s">
        <v>165</v>
      </c>
      <c r="L5" s="56">
        <v>2017</v>
      </c>
      <c r="M5" s="56" t="s">
        <v>2072</v>
      </c>
    </row>
    <row r="6" spans="1:13" ht="67.5">
      <c r="A6" s="56">
        <v>4</v>
      </c>
      <c r="B6" s="56" t="s">
        <v>2080</v>
      </c>
      <c r="C6" s="56" t="s">
        <v>2081</v>
      </c>
      <c r="D6" s="56">
        <v>63701</v>
      </c>
      <c r="E6" s="56" t="s">
        <v>2082</v>
      </c>
      <c r="F6" s="56" t="s">
        <v>2083</v>
      </c>
      <c r="G6" s="56">
        <v>0.0274</v>
      </c>
      <c r="H6" s="56" t="s">
        <v>880</v>
      </c>
      <c r="I6" s="56" t="s">
        <v>2070</v>
      </c>
      <c r="J6" s="56" t="s">
        <v>2071</v>
      </c>
      <c r="K6" s="56" t="s">
        <v>165</v>
      </c>
      <c r="L6" s="56">
        <v>2018</v>
      </c>
      <c r="M6" s="56"/>
    </row>
    <row r="7" spans="1:13" ht="22.5">
      <c r="A7" s="56">
        <v>5</v>
      </c>
      <c r="B7" s="56" t="s">
        <v>2084</v>
      </c>
      <c r="C7" s="56" t="s">
        <v>2085</v>
      </c>
      <c r="D7" s="56">
        <v>83330</v>
      </c>
      <c r="E7" s="56" t="s">
        <v>74</v>
      </c>
      <c r="F7" s="56" t="s">
        <v>2086</v>
      </c>
      <c r="G7" s="56">
        <v>11.68</v>
      </c>
      <c r="H7" s="56" t="s">
        <v>2069</v>
      </c>
      <c r="I7" s="56" t="s">
        <v>2076</v>
      </c>
      <c r="J7" s="56" t="s">
        <v>2071</v>
      </c>
      <c r="K7" s="56" t="s">
        <v>880</v>
      </c>
      <c r="L7" s="56">
        <v>2019</v>
      </c>
      <c r="M7" s="56" t="s">
        <v>216</v>
      </c>
    </row>
    <row r="8" spans="1:13" ht="22.5">
      <c r="A8" s="56">
        <v>6</v>
      </c>
      <c r="B8" s="56" t="s">
        <v>2087</v>
      </c>
      <c r="C8" s="56" t="s">
        <v>2088</v>
      </c>
      <c r="D8" s="56">
        <v>84150</v>
      </c>
      <c r="E8" s="56" t="s">
        <v>80</v>
      </c>
      <c r="F8" s="56" t="s">
        <v>2089</v>
      </c>
      <c r="G8" s="56">
        <v>5.33</v>
      </c>
      <c r="H8" s="56" t="s">
        <v>2069</v>
      </c>
      <c r="I8" s="56" t="s">
        <v>2076</v>
      </c>
      <c r="J8" s="56" t="s">
        <v>2071</v>
      </c>
      <c r="K8" s="56" t="s">
        <v>880</v>
      </c>
      <c r="L8" s="56">
        <v>2018</v>
      </c>
      <c r="M8" s="56"/>
    </row>
    <row r="9" spans="1:13" ht="56.25">
      <c r="A9" s="56">
        <v>7</v>
      </c>
      <c r="B9" s="56" t="s">
        <v>2090</v>
      </c>
      <c r="C9" s="56" t="s">
        <v>2091</v>
      </c>
      <c r="D9" s="56" t="s">
        <v>928</v>
      </c>
      <c r="E9" s="56" t="s">
        <v>929</v>
      </c>
      <c r="F9" s="56" t="s">
        <v>2092</v>
      </c>
      <c r="G9" s="56">
        <v>3.1</v>
      </c>
      <c r="H9" s="56" t="s">
        <v>165</v>
      </c>
      <c r="I9" s="56" t="s">
        <v>2070</v>
      </c>
      <c r="J9" s="56" t="s">
        <v>2093</v>
      </c>
      <c r="K9" s="56" t="s">
        <v>165</v>
      </c>
      <c r="L9" s="56"/>
      <c r="M9" s="56"/>
    </row>
    <row r="10" spans="1:13" ht="78.75">
      <c r="A10" s="56">
        <v>8</v>
      </c>
      <c r="B10" s="56" t="s">
        <v>2094</v>
      </c>
      <c r="C10" s="56" t="s">
        <v>2095</v>
      </c>
      <c r="D10" s="56" t="s">
        <v>928</v>
      </c>
      <c r="E10" s="56" t="s">
        <v>929</v>
      </c>
      <c r="F10" s="56" t="s">
        <v>2096</v>
      </c>
      <c r="G10" s="56">
        <v>14.53</v>
      </c>
      <c r="H10" s="56" t="s">
        <v>165</v>
      </c>
      <c r="I10" s="56" t="s">
        <v>2070</v>
      </c>
      <c r="J10" s="56" t="s">
        <v>2093</v>
      </c>
      <c r="K10" s="56" t="s">
        <v>165</v>
      </c>
      <c r="L10" s="56"/>
      <c r="M10" s="56"/>
    </row>
    <row r="11" spans="1:13" ht="67.5">
      <c r="A11" s="56">
        <v>9</v>
      </c>
      <c r="B11" s="56" t="s">
        <v>2097</v>
      </c>
      <c r="C11" s="56" t="s">
        <v>2098</v>
      </c>
      <c r="D11" s="56">
        <v>22001</v>
      </c>
      <c r="E11" s="56" t="s">
        <v>173</v>
      </c>
      <c r="F11" s="56" t="s">
        <v>2099</v>
      </c>
      <c r="G11" s="56">
        <v>30.23</v>
      </c>
      <c r="H11" s="56" t="s">
        <v>165</v>
      </c>
      <c r="I11" s="56" t="s">
        <v>2070</v>
      </c>
      <c r="J11" s="56" t="s">
        <v>2093</v>
      </c>
      <c r="K11" s="56" t="s">
        <v>165</v>
      </c>
      <c r="L11" s="56"/>
      <c r="M11" s="56"/>
    </row>
    <row r="12" spans="1:13" ht="90">
      <c r="A12" s="56">
        <v>10</v>
      </c>
      <c r="B12" s="56" t="s">
        <v>2100</v>
      </c>
      <c r="C12" s="56" t="s">
        <v>2101</v>
      </c>
      <c r="D12" s="56">
        <v>83906</v>
      </c>
      <c r="E12" s="56" t="s">
        <v>330</v>
      </c>
      <c r="F12" s="56" t="s">
        <v>2102</v>
      </c>
      <c r="G12" s="56">
        <v>8.72</v>
      </c>
      <c r="H12" s="56" t="s">
        <v>880</v>
      </c>
      <c r="I12" s="56" t="s">
        <v>2076</v>
      </c>
      <c r="J12" s="56" t="s">
        <v>2093</v>
      </c>
      <c r="K12" s="56" t="s">
        <v>165</v>
      </c>
      <c r="L12" s="56"/>
      <c r="M12" s="56"/>
    </row>
    <row r="13" spans="1:13" ht="67.5">
      <c r="A13" s="56">
        <v>11</v>
      </c>
      <c r="B13" s="56" t="s">
        <v>2103</v>
      </c>
      <c r="C13" s="154" t="s">
        <v>2104</v>
      </c>
      <c r="D13" s="155">
        <v>83906</v>
      </c>
      <c r="E13" s="155" t="s">
        <v>76</v>
      </c>
      <c r="F13" s="56" t="s">
        <v>2105</v>
      </c>
      <c r="G13" s="155">
        <v>3.68</v>
      </c>
      <c r="H13" s="156" t="s">
        <v>2069</v>
      </c>
      <c r="I13" s="160" t="s">
        <v>2070</v>
      </c>
      <c r="J13" s="156" t="s">
        <v>2071</v>
      </c>
      <c r="K13" s="156" t="s">
        <v>2069</v>
      </c>
      <c r="L13" s="56"/>
      <c r="M13" s="56"/>
    </row>
    <row r="14" spans="1:13" ht="45">
      <c r="A14" s="56">
        <v>12</v>
      </c>
      <c r="B14" s="56" t="s">
        <v>2106</v>
      </c>
      <c r="C14" s="154" t="s">
        <v>2107</v>
      </c>
      <c r="D14" s="155">
        <v>83906</v>
      </c>
      <c r="E14" s="155" t="s">
        <v>76</v>
      </c>
      <c r="F14" s="56" t="s">
        <v>2108</v>
      </c>
      <c r="G14" s="155">
        <v>0.63</v>
      </c>
      <c r="H14" s="156" t="s">
        <v>2069</v>
      </c>
      <c r="I14" s="160" t="s">
        <v>2070</v>
      </c>
      <c r="J14" s="156" t="s">
        <v>2071</v>
      </c>
      <c r="K14" s="156" t="s">
        <v>2069</v>
      </c>
      <c r="L14" s="56"/>
      <c r="M14" s="56"/>
    </row>
    <row r="15" spans="1:13" ht="191.25">
      <c r="A15" s="56">
        <v>13</v>
      </c>
      <c r="B15" s="56" t="s">
        <v>2109</v>
      </c>
      <c r="C15" s="56" t="s">
        <v>2110</v>
      </c>
      <c r="D15" s="56">
        <v>42201</v>
      </c>
      <c r="E15" s="56" t="s">
        <v>255</v>
      </c>
      <c r="F15" s="56" t="s">
        <v>2111</v>
      </c>
      <c r="G15" s="56">
        <v>40.11</v>
      </c>
      <c r="H15" s="56" t="s">
        <v>880</v>
      </c>
      <c r="I15" s="56" t="s">
        <v>2070</v>
      </c>
      <c r="J15" s="56" t="s">
        <v>2112</v>
      </c>
      <c r="K15" s="56" t="s">
        <v>165</v>
      </c>
      <c r="L15" s="56"/>
      <c r="M15" s="56" t="s">
        <v>2113</v>
      </c>
    </row>
    <row r="16" spans="1:13" ht="67.5">
      <c r="A16" s="56">
        <v>14</v>
      </c>
      <c r="B16" s="56" t="s">
        <v>2114</v>
      </c>
      <c r="C16" s="56" t="s">
        <v>2115</v>
      </c>
      <c r="D16" s="56">
        <v>17050</v>
      </c>
      <c r="E16" s="56" t="s">
        <v>36</v>
      </c>
      <c r="F16" s="56" t="s">
        <v>2116</v>
      </c>
      <c r="G16" s="56">
        <v>16.63</v>
      </c>
      <c r="H16" s="56" t="s">
        <v>2069</v>
      </c>
      <c r="I16" s="56" t="s">
        <v>2076</v>
      </c>
      <c r="J16" s="56" t="s">
        <v>2071</v>
      </c>
      <c r="K16" s="56" t="s">
        <v>165</v>
      </c>
      <c r="L16" s="56">
        <v>2018</v>
      </c>
      <c r="M16" s="56" t="s">
        <v>2117</v>
      </c>
    </row>
    <row r="17" spans="1:13" ht="33.75">
      <c r="A17" s="56">
        <v>15</v>
      </c>
      <c r="B17" s="56" t="s">
        <v>2118</v>
      </c>
      <c r="C17" s="56" t="s">
        <v>2119</v>
      </c>
      <c r="D17" s="56">
        <v>83330</v>
      </c>
      <c r="E17" s="56" t="s">
        <v>592</v>
      </c>
      <c r="F17" s="56" t="s">
        <v>2120</v>
      </c>
      <c r="G17" s="56">
        <v>29.29</v>
      </c>
      <c r="H17" s="56" t="s">
        <v>2069</v>
      </c>
      <c r="I17" s="56" t="s">
        <v>2070</v>
      </c>
      <c r="J17" s="56" t="s">
        <v>2071</v>
      </c>
      <c r="K17" s="56" t="s">
        <v>880</v>
      </c>
      <c r="L17" s="56">
        <v>2016</v>
      </c>
      <c r="M17" s="56" t="s">
        <v>2072</v>
      </c>
    </row>
    <row r="18" spans="1:13" ht="22.5">
      <c r="A18" s="56">
        <v>16</v>
      </c>
      <c r="B18" s="56" t="s">
        <v>2121</v>
      </c>
      <c r="C18" s="56" t="s">
        <v>2122</v>
      </c>
      <c r="D18" s="56">
        <v>17050</v>
      </c>
      <c r="E18" s="56" t="s">
        <v>36</v>
      </c>
      <c r="F18" s="56" t="s">
        <v>2123</v>
      </c>
      <c r="G18" s="56">
        <v>1.74</v>
      </c>
      <c r="H18" s="56" t="s">
        <v>165</v>
      </c>
      <c r="I18" s="56" t="s">
        <v>2070</v>
      </c>
      <c r="J18" s="56" t="s">
        <v>2071</v>
      </c>
      <c r="K18" s="56" t="s">
        <v>151</v>
      </c>
      <c r="L18" s="56">
        <v>2017</v>
      </c>
      <c r="M18" s="56" t="s">
        <v>216</v>
      </c>
    </row>
    <row r="19" spans="1:13" ht="22.5">
      <c r="A19" s="56">
        <v>17</v>
      </c>
      <c r="B19" s="56" t="s">
        <v>2124</v>
      </c>
      <c r="C19" s="56" t="s">
        <v>2125</v>
      </c>
      <c r="D19" s="56">
        <v>17050</v>
      </c>
      <c r="E19" s="56" t="s">
        <v>36</v>
      </c>
      <c r="F19" s="56" t="s">
        <v>2126</v>
      </c>
      <c r="G19" s="56">
        <v>1.74</v>
      </c>
      <c r="H19" s="56" t="s">
        <v>165</v>
      </c>
      <c r="I19" s="56" t="s">
        <v>2070</v>
      </c>
      <c r="J19" s="56" t="s">
        <v>2071</v>
      </c>
      <c r="K19" s="56" t="s">
        <v>151</v>
      </c>
      <c r="L19" s="56">
        <v>2017</v>
      </c>
      <c r="M19" s="56" t="s">
        <v>216</v>
      </c>
    </row>
    <row r="20" spans="1:13" ht="22.5">
      <c r="A20" s="56">
        <v>18</v>
      </c>
      <c r="B20" s="56" t="s">
        <v>2127</v>
      </c>
      <c r="C20" s="56" t="s">
        <v>2128</v>
      </c>
      <c r="D20" s="56">
        <v>17050</v>
      </c>
      <c r="E20" s="56" t="s">
        <v>36</v>
      </c>
      <c r="F20" s="56" t="s">
        <v>2129</v>
      </c>
      <c r="G20" s="56">
        <v>1.74</v>
      </c>
      <c r="H20" s="56" t="s">
        <v>165</v>
      </c>
      <c r="I20" s="56" t="s">
        <v>2070</v>
      </c>
      <c r="J20" s="56" t="s">
        <v>2071</v>
      </c>
      <c r="K20" s="56" t="s">
        <v>151</v>
      </c>
      <c r="L20" s="56">
        <v>2018</v>
      </c>
      <c r="M20" s="56" t="s">
        <v>216</v>
      </c>
    </row>
    <row r="21" spans="1:14" ht="22.5">
      <c r="A21" s="56">
        <v>19</v>
      </c>
      <c r="B21" s="56" t="s">
        <v>2130</v>
      </c>
      <c r="C21" s="56" t="s">
        <v>2131</v>
      </c>
      <c r="D21" s="56">
        <v>42201</v>
      </c>
      <c r="E21" s="56" t="s">
        <v>255</v>
      </c>
      <c r="F21" s="56" t="s">
        <v>2132</v>
      </c>
      <c r="G21" s="56">
        <v>9.45</v>
      </c>
      <c r="H21" s="56" t="s">
        <v>2069</v>
      </c>
      <c r="I21" s="56" t="s">
        <v>2070</v>
      </c>
      <c r="J21" s="56" t="s">
        <v>2071</v>
      </c>
      <c r="K21" s="56" t="s">
        <v>880</v>
      </c>
      <c r="L21" s="56" t="s">
        <v>2133</v>
      </c>
      <c r="M21" s="56" t="s">
        <v>2072</v>
      </c>
      <c r="N21" s="152" t="s">
        <v>216</v>
      </c>
    </row>
    <row r="22" spans="1:14" ht="33.75">
      <c r="A22" s="56">
        <v>20</v>
      </c>
      <c r="B22" s="56" t="s">
        <v>2134</v>
      </c>
      <c r="C22" s="56" t="s">
        <v>2135</v>
      </c>
      <c r="D22" s="56">
        <v>42201</v>
      </c>
      <c r="E22" s="56" t="s">
        <v>255</v>
      </c>
      <c r="F22" s="56" t="s">
        <v>2136</v>
      </c>
      <c r="G22" s="56">
        <v>9.84</v>
      </c>
      <c r="H22" s="56" t="s">
        <v>2069</v>
      </c>
      <c r="I22" s="56" t="s">
        <v>2070</v>
      </c>
      <c r="J22" s="56" t="s">
        <v>2071</v>
      </c>
      <c r="K22" s="56" t="s">
        <v>165</v>
      </c>
      <c r="L22" s="56" t="s">
        <v>2137</v>
      </c>
      <c r="M22" s="56" t="s">
        <v>2072</v>
      </c>
      <c r="N22" s="152" t="s">
        <v>216</v>
      </c>
    </row>
    <row r="23" spans="1:13" ht="33.75">
      <c r="A23" s="56">
        <v>21</v>
      </c>
      <c r="B23" s="56" t="s">
        <v>2138</v>
      </c>
      <c r="C23" s="56" t="s">
        <v>2139</v>
      </c>
      <c r="D23" s="56">
        <v>42201</v>
      </c>
      <c r="E23" s="56" t="s">
        <v>255</v>
      </c>
      <c r="F23" s="56" t="s">
        <v>2140</v>
      </c>
      <c r="G23" s="56">
        <v>4.63</v>
      </c>
      <c r="H23" s="56" t="s">
        <v>2069</v>
      </c>
      <c r="I23" s="56" t="s">
        <v>2070</v>
      </c>
      <c r="J23" s="56" t="s">
        <v>2071</v>
      </c>
      <c r="K23" s="56" t="s">
        <v>880</v>
      </c>
      <c r="L23" s="56">
        <v>2018</v>
      </c>
      <c r="M23" s="56" t="s">
        <v>2072</v>
      </c>
    </row>
    <row r="24" spans="1:13" ht="157.5">
      <c r="A24" s="56">
        <v>22</v>
      </c>
      <c r="B24" s="56" t="s">
        <v>2141</v>
      </c>
      <c r="C24" s="56" t="s">
        <v>2142</v>
      </c>
      <c r="D24" s="56">
        <v>84170</v>
      </c>
      <c r="E24" s="56" t="s">
        <v>386</v>
      </c>
      <c r="F24" s="56" t="s">
        <v>2143</v>
      </c>
      <c r="G24" s="56">
        <v>0.48</v>
      </c>
      <c r="H24" s="56" t="s">
        <v>2069</v>
      </c>
      <c r="I24" s="56" t="s">
        <v>2076</v>
      </c>
      <c r="J24" s="56" t="s">
        <v>2071</v>
      </c>
      <c r="K24" s="56" t="s">
        <v>880</v>
      </c>
      <c r="L24" s="56">
        <v>2018</v>
      </c>
      <c r="M24" s="56" t="s">
        <v>216</v>
      </c>
    </row>
    <row r="25" spans="1:13" ht="33.75">
      <c r="A25" s="56">
        <v>23</v>
      </c>
      <c r="B25" s="56" t="s">
        <v>2144</v>
      </c>
      <c r="C25" s="56" t="s">
        <v>2145</v>
      </c>
      <c r="D25" s="56">
        <v>84170</v>
      </c>
      <c r="E25" s="56" t="s">
        <v>386</v>
      </c>
      <c r="F25" s="56" t="s">
        <v>2146</v>
      </c>
      <c r="G25" s="56">
        <v>0.36</v>
      </c>
      <c r="H25" s="56" t="s">
        <v>2069</v>
      </c>
      <c r="I25" s="56" t="s">
        <v>2076</v>
      </c>
      <c r="J25" s="56" t="s">
        <v>2071</v>
      </c>
      <c r="K25" s="56" t="s">
        <v>880</v>
      </c>
      <c r="L25" s="56">
        <v>2019</v>
      </c>
      <c r="M25" s="56" t="s">
        <v>216</v>
      </c>
    </row>
    <row r="26" spans="1:13" ht="22.5">
      <c r="A26" s="56">
        <v>24</v>
      </c>
      <c r="B26" s="56" t="s">
        <v>2147</v>
      </c>
      <c r="C26" s="56" t="s">
        <v>2148</v>
      </c>
      <c r="D26" s="56">
        <v>97010</v>
      </c>
      <c r="E26" s="56" t="s">
        <v>97</v>
      </c>
      <c r="F26" s="56" t="s">
        <v>2149</v>
      </c>
      <c r="G26" s="56">
        <v>0.09</v>
      </c>
      <c r="H26" s="56" t="s">
        <v>2069</v>
      </c>
      <c r="I26" s="56" t="s">
        <v>2076</v>
      </c>
      <c r="J26" s="56" t="s">
        <v>2071</v>
      </c>
      <c r="K26" s="56" t="s">
        <v>880</v>
      </c>
      <c r="L26" s="56">
        <v>2019</v>
      </c>
      <c r="M26" s="56"/>
    </row>
    <row r="27" spans="1:13" ht="90">
      <c r="A27" s="56">
        <v>25</v>
      </c>
      <c r="B27" s="56" t="s">
        <v>2150</v>
      </c>
      <c r="C27" s="56" t="s">
        <v>2151</v>
      </c>
      <c r="D27" s="56">
        <v>84150</v>
      </c>
      <c r="E27" s="56" t="s">
        <v>80</v>
      </c>
      <c r="F27" s="56" t="s">
        <v>2152</v>
      </c>
      <c r="G27" s="56">
        <v>3.0952</v>
      </c>
      <c r="H27" s="56" t="s">
        <v>2069</v>
      </c>
      <c r="I27" s="56" t="s">
        <v>2076</v>
      </c>
      <c r="J27" s="56" t="s">
        <v>2071</v>
      </c>
      <c r="K27" s="56" t="s">
        <v>165</v>
      </c>
      <c r="L27" s="56">
        <v>2019</v>
      </c>
      <c r="M27" s="56" t="s">
        <v>2072</v>
      </c>
    </row>
    <row r="28" spans="1:13" ht="67.5">
      <c r="A28" s="56">
        <v>26</v>
      </c>
      <c r="B28" s="56" t="s">
        <v>2153</v>
      </c>
      <c r="C28" s="56" t="s">
        <v>2154</v>
      </c>
      <c r="D28" s="56">
        <v>84150</v>
      </c>
      <c r="E28" s="56" t="s">
        <v>80</v>
      </c>
      <c r="F28" s="56" t="s">
        <v>2155</v>
      </c>
      <c r="G28" s="56">
        <v>5.2268</v>
      </c>
      <c r="H28" s="56" t="s">
        <v>2069</v>
      </c>
      <c r="I28" s="56" t="s">
        <v>2076</v>
      </c>
      <c r="J28" s="56" t="s">
        <v>2071</v>
      </c>
      <c r="K28" s="56" t="s">
        <v>165</v>
      </c>
      <c r="L28" s="56">
        <v>2019</v>
      </c>
      <c r="M28" s="56" t="s">
        <v>2072</v>
      </c>
    </row>
    <row r="29" spans="1:13" ht="22.5">
      <c r="A29" s="56">
        <v>27</v>
      </c>
      <c r="B29" s="56" t="s">
        <v>2156</v>
      </c>
      <c r="C29" s="56" t="s">
        <v>2157</v>
      </c>
      <c r="D29" s="56">
        <v>84170</v>
      </c>
      <c r="E29" s="56" t="s">
        <v>386</v>
      </c>
      <c r="F29" s="56" t="s">
        <v>2158</v>
      </c>
      <c r="G29" s="56">
        <v>1.5484</v>
      </c>
      <c r="H29" s="56" t="s">
        <v>2069</v>
      </c>
      <c r="I29" s="56" t="s">
        <v>2076</v>
      </c>
      <c r="J29" s="56" t="s">
        <v>2071</v>
      </c>
      <c r="K29" s="56" t="s">
        <v>165</v>
      </c>
      <c r="L29" s="56">
        <v>2018</v>
      </c>
      <c r="M29" s="56" t="s">
        <v>216</v>
      </c>
    </row>
    <row r="30" spans="1:13" ht="33.75">
      <c r="A30" s="56">
        <v>28</v>
      </c>
      <c r="B30" s="56" t="s">
        <v>2159</v>
      </c>
      <c r="C30" s="56" t="s">
        <v>2160</v>
      </c>
      <c r="D30" s="56">
        <v>84170</v>
      </c>
      <c r="E30" s="56" t="s">
        <v>386</v>
      </c>
      <c r="F30" s="56" t="s">
        <v>2161</v>
      </c>
      <c r="G30" s="56">
        <v>1.5473</v>
      </c>
      <c r="H30" s="56" t="s">
        <v>2069</v>
      </c>
      <c r="I30" s="56" t="s">
        <v>2076</v>
      </c>
      <c r="J30" s="56" t="s">
        <v>2071</v>
      </c>
      <c r="K30" s="56" t="s">
        <v>165</v>
      </c>
      <c r="L30" s="56">
        <v>2019</v>
      </c>
      <c r="M30" s="56" t="s">
        <v>216</v>
      </c>
    </row>
    <row r="31" spans="1:13" ht="67.5">
      <c r="A31" s="56">
        <v>29</v>
      </c>
      <c r="B31" s="56" t="s">
        <v>2162</v>
      </c>
      <c r="C31" s="56" t="s">
        <v>2163</v>
      </c>
      <c r="D31" s="56">
        <v>64031</v>
      </c>
      <c r="E31" s="56" t="s">
        <v>2164</v>
      </c>
      <c r="F31" s="56" t="s">
        <v>2165</v>
      </c>
      <c r="G31" s="56">
        <v>1.3549</v>
      </c>
      <c r="H31" s="56" t="s">
        <v>2069</v>
      </c>
      <c r="I31" s="56" t="s">
        <v>2076</v>
      </c>
      <c r="J31" s="56" t="s">
        <v>2071</v>
      </c>
      <c r="K31" s="56" t="s">
        <v>165</v>
      </c>
      <c r="L31" s="56">
        <v>2019</v>
      </c>
      <c r="M31" s="56" t="s">
        <v>2072</v>
      </c>
    </row>
    <row r="32" spans="1:13" ht="22.5">
      <c r="A32" s="56">
        <v>30</v>
      </c>
      <c r="B32" s="56" t="s">
        <v>2166</v>
      </c>
      <c r="C32" s="56" t="s">
        <v>2167</v>
      </c>
      <c r="D32" s="56">
        <v>17050</v>
      </c>
      <c r="E32" s="56" t="s">
        <v>36</v>
      </c>
      <c r="F32" s="56" t="s">
        <v>2168</v>
      </c>
      <c r="G32" s="56">
        <v>0.77</v>
      </c>
      <c r="H32" s="56" t="s">
        <v>2069</v>
      </c>
      <c r="I32" s="56" t="s">
        <v>2070</v>
      </c>
      <c r="J32" s="56" t="s">
        <v>2071</v>
      </c>
      <c r="K32" s="56" t="s">
        <v>165</v>
      </c>
      <c r="L32" s="56">
        <v>2018</v>
      </c>
      <c r="M32" s="56"/>
    </row>
    <row r="33" spans="1:13" s="110" customFormat="1" ht="45">
      <c r="A33" s="57">
        <v>31</v>
      </c>
      <c r="B33" s="57" t="s">
        <v>2169</v>
      </c>
      <c r="C33" s="57" t="s">
        <v>2170</v>
      </c>
      <c r="D33" s="57">
        <v>17050</v>
      </c>
      <c r="E33" s="57" t="s">
        <v>36</v>
      </c>
      <c r="F33" s="57" t="s">
        <v>2171</v>
      </c>
      <c r="G33" s="157">
        <v>0.678</v>
      </c>
      <c r="H33" s="57" t="s">
        <v>2069</v>
      </c>
      <c r="I33" s="57" t="s">
        <v>2070</v>
      </c>
      <c r="J33" s="57" t="s">
        <v>2071</v>
      </c>
      <c r="K33" s="57" t="s">
        <v>880</v>
      </c>
      <c r="L33" s="57">
        <v>2018</v>
      </c>
      <c r="M33" s="57"/>
    </row>
    <row r="34" spans="1:13" s="110" customFormat="1" ht="45">
      <c r="A34" s="57">
        <v>32</v>
      </c>
      <c r="B34" s="57" t="s">
        <v>2172</v>
      </c>
      <c r="C34" s="158" t="s">
        <v>2173</v>
      </c>
      <c r="D34" s="158">
        <v>17050</v>
      </c>
      <c r="E34" s="158" t="s">
        <v>36</v>
      </c>
      <c r="F34" s="57" t="s">
        <v>2174</v>
      </c>
      <c r="G34" s="157">
        <v>4.7438</v>
      </c>
      <c r="H34" s="57" t="s">
        <v>2069</v>
      </c>
      <c r="I34" s="57" t="s">
        <v>2070</v>
      </c>
      <c r="J34" s="57" t="s">
        <v>2071</v>
      </c>
      <c r="K34" s="57" t="s">
        <v>880</v>
      </c>
      <c r="L34" s="57">
        <v>2018</v>
      </c>
      <c r="M34" s="57"/>
    </row>
    <row r="35" spans="1:13" ht="22.5">
      <c r="A35" s="56">
        <v>33</v>
      </c>
      <c r="B35" s="56" t="s">
        <v>2175</v>
      </c>
      <c r="C35" s="56" t="s">
        <v>2176</v>
      </c>
      <c r="D35" s="56">
        <v>17050</v>
      </c>
      <c r="E35" s="56" t="s">
        <v>36</v>
      </c>
      <c r="F35" s="56" t="s">
        <v>2177</v>
      </c>
      <c r="G35" s="56">
        <v>4.83</v>
      </c>
      <c r="H35" s="56" t="s">
        <v>2069</v>
      </c>
      <c r="I35" s="56" t="s">
        <v>2070</v>
      </c>
      <c r="J35" s="56" t="s">
        <v>2071</v>
      </c>
      <c r="K35" s="56" t="s">
        <v>880</v>
      </c>
      <c r="L35" s="56">
        <v>2017</v>
      </c>
      <c r="M35" s="56"/>
    </row>
    <row r="36" spans="1:13" s="151" customFormat="1" ht="22.5">
      <c r="A36" s="159">
        <v>34</v>
      </c>
      <c r="B36" s="159" t="s">
        <v>2178</v>
      </c>
      <c r="C36" s="159" t="s">
        <v>2179</v>
      </c>
      <c r="D36" s="159">
        <v>17050</v>
      </c>
      <c r="E36" s="159" t="s">
        <v>36</v>
      </c>
      <c r="F36" s="159" t="s">
        <v>2180</v>
      </c>
      <c r="G36" s="159">
        <v>3.1</v>
      </c>
      <c r="H36" s="159" t="s">
        <v>2069</v>
      </c>
      <c r="I36" s="159" t="s">
        <v>2070</v>
      </c>
      <c r="J36" s="159" t="s">
        <v>2071</v>
      </c>
      <c r="K36" s="159" t="s">
        <v>880</v>
      </c>
      <c r="L36" s="159">
        <v>2018</v>
      </c>
      <c r="M36" s="159"/>
    </row>
    <row r="37" spans="1:13" ht="22.5">
      <c r="A37" s="56">
        <v>35</v>
      </c>
      <c r="B37" s="56" t="s">
        <v>2181</v>
      </c>
      <c r="C37" s="56" t="s">
        <v>2182</v>
      </c>
      <c r="D37" s="56">
        <v>84150</v>
      </c>
      <c r="E37" s="56" t="s">
        <v>80</v>
      </c>
      <c r="F37" s="56" t="s">
        <v>2183</v>
      </c>
      <c r="G37" s="56">
        <v>3.58</v>
      </c>
      <c r="H37" s="56" t="s">
        <v>2069</v>
      </c>
      <c r="I37" s="56" t="s">
        <v>2076</v>
      </c>
      <c r="J37" s="56" t="s">
        <v>2071</v>
      </c>
      <c r="K37" s="56" t="s">
        <v>880</v>
      </c>
      <c r="L37" s="56">
        <v>2018</v>
      </c>
      <c r="M37" s="56"/>
    </row>
  </sheetData>
  <sheetProtection/>
  <mergeCells count="1">
    <mergeCell ref="A1:M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M77"/>
  <sheetViews>
    <sheetView zoomScale="115" zoomScaleNormal="115" workbookViewId="0" topLeftCell="A1">
      <selection activeCell="C54" sqref="C54"/>
    </sheetView>
  </sheetViews>
  <sheetFormatPr defaultColWidth="8.75390625" defaultRowHeight="14.25"/>
  <cols>
    <col min="1" max="1" width="5.25390625" style="124" bestFit="1" customWidth="1"/>
    <col min="2" max="2" width="5.875" style="124" bestFit="1" customWidth="1"/>
    <col min="3" max="3" width="25.50390625" style="125" bestFit="1" customWidth="1"/>
    <col min="4" max="4" width="6.75390625" style="124" bestFit="1" customWidth="1"/>
    <col min="5" max="5" width="9.00390625" style="124" customWidth="1"/>
    <col min="6" max="6" width="8.75390625" style="126" customWidth="1"/>
    <col min="7" max="7" width="33.75390625" style="124" hidden="1" customWidth="1"/>
    <col min="8" max="8" width="10.50390625" style="124" bestFit="1" customWidth="1"/>
    <col min="9" max="9" width="10.375" style="124" customWidth="1"/>
    <col min="10" max="10" width="8.50390625" style="124" bestFit="1" customWidth="1"/>
    <col min="11" max="11" width="6.75390625" style="124" bestFit="1" customWidth="1"/>
    <col min="12" max="12" width="8.50390625" style="127" bestFit="1" customWidth="1"/>
    <col min="13" max="16384" width="8.75390625" style="124" customWidth="1"/>
  </cols>
  <sheetData>
    <row r="1" spans="1:13" ht="12">
      <c r="A1" s="128" t="s">
        <v>2184</v>
      </c>
      <c r="B1" s="128"/>
      <c r="C1" s="128"/>
      <c r="D1" s="128"/>
      <c r="E1" s="128"/>
      <c r="F1" s="128"/>
      <c r="G1" s="128"/>
      <c r="H1" s="128"/>
      <c r="I1" s="128"/>
      <c r="J1" s="128"/>
      <c r="K1" s="128"/>
      <c r="L1" s="128"/>
      <c r="M1" s="128"/>
    </row>
    <row r="2" spans="1:13" ht="35.25">
      <c r="A2" s="129" t="s">
        <v>23</v>
      </c>
      <c r="B2" s="129" t="s">
        <v>2185</v>
      </c>
      <c r="C2" s="129" t="s">
        <v>2186</v>
      </c>
      <c r="D2" s="129" t="s">
        <v>2187</v>
      </c>
      <c r="E2" s="129" t="s">
        <v>2188</v>
      </c>
      <c r="F2" s="130" t="s">
        <v>2189</v>
      </c>
      <c r="G2" s="129" t="s">
        <v>2190</v>
      </c>
      <c r="H2" s="129" t="s">
        <v>234</v>
      </c>
      <c r="I2" s="129" t="s">
        <v>1151</v>
      </c>
      <c r="J2" s="129" t="s">
        <v>2191</v>
      </c>
      <c r="K2" s="129" t="s">
        <v>2192</v>
      </c>
      <c r="L2" s="129" t="s">
        <v>2193</v>
      </c>
      <c r="M2" s="129" t="s">
        <v>2194</v>
      </c>
    </row>
    <row r="3" spans="1:13" ht="67.5">
      <c r="A3" s="131">
        <v>1</v>
      </c>
      <c r="B3" s="131" t="s">
        <v>2195</v>
      </c>
      <c r="C3" s="131" t="s">
        <v>2196</v>
      </c>
      <c r="D3" s="131" t="s">
        <v>639</v>
      </c>
      <c r="E3" s="131" t="s">
        <v>2197</v>
      </c>
      <c r="F3" s="132">
        <v>128</v>
      </c>
      <c r="G3" s="131" t="s">
        <v>2198</v>
      </c>
      <c r="H3" s="131" t="s">
        <v>1338</v>
      </c>
      <c r="I3" s="131" t="s">
        <v>2199</v>
      </c>
      <c r="J3" s="131">
        <v>14032</v>
      </c>
      <c r="K3" s="131">
        <v>4</v>
      </c>
      <c r="L3" s="131">
        <v>6</v>
      </c>
      <c r="M3" s="131"/>
    </row>
    <row r="4" spans="1:13" ht="33.75">
      <c r="A4" s="131">
        <v>2</v>
      </c>
      <c r="B4" s="131" t="s">
        <v>2200</v>
      </c>
      <c r="C4" s="131" t="s">
        <v>2201</v>
      </c>
      <c r="D4" s="131" t="s">
        <v>639</v>
      </c>
      <c r="E4" s="131" t="s">
        <v>2197</v>
      </c>
      <c r="F4" s="132">
        <v>24.65</v>
      </c>
      <c r="G4" s="131" t="s">
        <v>2202</v>
      </c>
      <c r="H4" s="131" t="s">
        <v>2203</v>
      </c>
      <c r="I4" s="131" t="s">
        <v>1371</v>
      </c>
      <c r="J4" s="131">
        <v>58290</v>
      </c>
      <c r="K4" s="131">
        <v>4</v>
      </c>
      <c r="L4" s="131" t="s">
        <v>216</v>
      </c>
      <c r="M4" s="131"/>
    </row>
    <row r="5" spans="1:13" ht="22.5">
      <c r="A5" s="131">
        <v>3</v>
      </c>
      <c r="B5" s="131" t="s">
        <v>2204</v>
      </c>
      <c r="C5" s="131" t="s">
        <v>2205</v>
      </c>
      <c r="D5" s="131" t="s">
        <v>622</v>
      </c>
      <c r="E5" s="131" t="s">
        <v>2197</v>
      </c>
      <c r="F5" s="132">
        <v>56.56</v>
      </c>
      <c r="G5" s="131" t="s">
        <v>1904</v>
      </c>
      <c r="H5" s="131" t="s">
        <v>1688</v>
      </c>
      <c r="I5" s="131" t="s">
        <v>1371</v>
      </c>
      <c r="J5" s="131">
        <v>83448</v>
      </c>
      <c r="K5" s="131">
        <v>12</v>
      </c>
      <c r="L5" s="131">
        <v>1</v>
      </c>
      <c r="M5" s="131"/>
    </row>
    <row r="6" spans="1:13" ht="45">
      <c r="A6" s="131">
        <v>4</v>
      </c>
      <c r="B6" s="131" t="s">
        <v>2206</v>
      </c>
      <c r="C6" s="131" t="s">
        <v>2207</v>
      </c>
      <c r="D6" s="131" t="s">
        <v>1163</v>
      </c>
      <c r="E6" s="131" t="s">
        <v>2197</v>
      </c>
      <c r="F6" s="132">
        <v>32.11</v>
      </c>
      <c r="G6" s="131" t="s">
        <v>2208</v>
      </c>
      <c r="H6" s="131" t="s">
        <v>2209</v>
      </c>
      <c r="I6" s="131" t="s">
        <v>1371</v>
      </c>
      <c r="J6" s="131"/>
      <c r="K6" s="131">
        <v>3</v>
      </c>
      <c r="L6" s="131"/>
      <c r="M6" s="131"/>
    </row>
    <row r="7" spans="1:13" ht="45">
      <c r="A7" s="131">
        <v>5</v>
      </c>
      <c r="B7" s="131" t="s">
        <v>2210</v>
      </c>
      <c r="C7" s="131" t="s">
        <v>2211</v>
      </c>
      <c r="D7" s="131" t="s">
        <v>1163</v>
      </c>
      <c r="E7" s="131" t="s">
        <v>2197</v>
      </c>
      <c r="F7" s="132">
        <v>31.14</v>
      </c>
      <c r="G7" s="131" t="s">
        <v>2212</v>
      </c>
      <c r="H7" s="131" t="s">
        <v>330</v>
      </c>
      <c r="I7" s="131" t="s">
        <v>1371</v>
      </c>
      <c r="J7" s="131"/>
      <c r="K7" s="131"/>
      <c r="L7" s="131">
        <v>1</v>
      </c>
      <c r="M7" s="131"/>
    </row>
    <row r="8" spans="1:13" ht="45">
      <c r="A8" s="131">
        <v>6</v>
      </c>
      <c r="B8" s="131" t="s">
        <v>2213</v>
      </c>
      <c r="C8" s="131" t="s">
        <v>2214</v>
      </c>
      <c r="D8" s="131" t="s">
        <v>1581</v>
      </c>
      <c r="E8" s="131" t="s">
        <v>2197</v>
      </c>
      <c r="F8" s="132">
        <v>6.08</v>
      </c>
      <c r="G8" s="131" t="s">
        <v>2215</v>
      </c>
      <c r="H8" s="131" t="s">
        <v>2216</v>
      </c>
      <c r="I8" s="131" t="s">
        <v>2217</v>
      </c>
      <c r="J8" s="131"/>
      <c r="K8" s="131">
        <v>1</v>
      </c>
      <c r="L8" s="131">
        <v>1</v>
      </c>
      <c r="M8" s="131"/>
    </row>
    <row r="9" spans="1:13" ht="45">
      <c r="A9" s="131">
        <v>7</v>
      </c>
      <c r="B9" s="131" t="s">
        <v>2218</v>
      </c>
      <c r="C9" s="131" t="s">
        <v>2219</v>
      </c>
      <c r="D9" s="131" t="s">
        <v>2220</v>
      </c>
      <c r="E9" s="131" t="s">
        <v>2197</v>
      </c>
      <c r="F9" s="132">
        <v>3.6</v>
      </c>
      <c r="G9" s="131" t="s">
        <v>2221</v>
      </c>
      <c r="H9" s="131" t="s">
        <v>2216</v>
      </c>
      <c r="I9" s="131" t="s">
        <v>2217</v>
      </c>
      <c r="J9" s="131"/>
      <c r="K9" s="131">
        <v>5</v>
      </c>
      <c r="L9" s="131"/>
      <c r="M9" s="131"/>
    </row>
    <row r="10" spans="1:13" ht="123.75">
      <c r="A10" s="131">
        <v>8</v>
      </c>
      <c r="B10" s="131" t="s">
        <v>2222</v>
      </c>
      <c r="C10" s="131" t="s">
        <v>2223</v>
      </c>
      <c r="D10" s="131" t="s">
        <v>1163</v>
      </c>
      <c r="E10" s="131" t="s">
        <v>2224</v>
      </c>
      <c r="F10" s="133">
        <v>46.79</v>
      </c>
      <c r="G10" s="131" t="s">
        <v>2225</v>
      </c>
      <c r="H10" s="131" t="s">
        <v>2216</v>
      </c>
      <c r="I10" s="131" t="s">
        <v>2217</v>
      </c>
      <c r="J10" s="131">
        <v>1701</v>
      </c>
      <c r="K10" s="131">
        <v>3</v>
      </c>
      <c r="L10" s="131"/>
      <c r="M10" s="131" t="s">
        <v>2226</v>
      </c>
    </row>
    <row r="11" spans="1:13" ht="22.5">
      <c r="A11" s="131">
        <v>9</v>
      </c>
      <c r="B11" s="131" t="s">
        <v>2227</v>
      </c>
      <c r="C11" s="131" t="s">
        <v>2228</v>
      </c>
      <c r="D11" s="131" t="s">
        <v>1581</v>
      </c>
      <c r="E11" s="131" t="s">
        <v>2224</v>
      </c>
      <c r="F11" s="133">
        <v>32.03</v>
      </c>
      <c r="G11" s="131" t="s">
        <v>2229</v>
      </c>
      <c r="H11" s="131" t="s">
        <v>2230</v>
      </c>
      <c r="I11" s="131" t="s">
        <v>2217</v>
      </c>
      <c r="J11" s="131">
        <v>98.9</v>
      </c>
      <c r="K11" s="131">
        <v>1</v>
      </c>
      <c r="L11" s="131" t="s">
        <v>216</v>
      </c>
      <c r="M11" s="131" t="s">
        <v>2226</v>
      </c>
    </row>
    <row r="12" spans="1:13" ht="22.5">
      <c r="A12" s="131">
        <v>10</v>
      </c>
      <c r="B12" s="131" t="s">
        <v>2231</v>
      </c>
      <c r="C12" s="131" t="s">
        <v>2232</v>
      </c>
      <c r="D12" s="131" t="s">
        <v>1575</v>
      </c>
      <c r="E12" s="131" t="s">
        <v>2224</v>
      </c>
      <c r="F12" s="133">
        <v>12.6</v>
      </c>
      <c r="G12" s="131" t="s">
        <v>2233</v>
      </c>
      <c r="H12" s="131" t="s">
        <v>2230</v>
      </c>
      <c r="I12" s="131" t="s">
        <v>2217</v>
      </c>
      <c r="J12" s="131">
        <v>225.6</v>
      </c>
      <c r="K12" s="131">
        <v>2</v>
      </c>
      <c r="L12" s="131"/>
      <c r="M12" s="131" t="s">
        <v>2226</v>
      </c>
    </row>
    <row r="13" spans="1:13" ht="33.75">
      <c r="A13" s="131">
        <v>11</v>
      </c>
      <c r="B13" s="131" t="s">
        <v>2234</v>
      </c>
      <c r="C13" s="131" t="s">
        <v>2235</v>
      </c>
      <c r="D13" s="131" t="s">
        <v>1581</v>
      </c>
      <c r="E13" s="131" t="s">
        <v>2224</v>
      </c>
      <c r="F13" s="133">
        <v>7.24</v>
      </c>
      <c r="G13" s="131" t="s">
        <v>2236</v>
      </c>
      <c r="H13" s="131" t="s">
        <v>386</v>
      </c>
      <c r="I13" s="131" t="s">
        <v>1371</v>
      </c>
      <c r="J13" s="131">
        <v>1977</v>
      </c>
      <c r="K13" s="131" t="s">
        <v>216</v>
      </c>
      <c r="L13" s="131" t="s">
        <v>2237</v>
      </c>
      <c r="M13" s="131" t="s">
        <v>2226</v>
      </c>
    </row>
    <row r="14" spans="1:13" ht="22.5">
      <c r="A14" s="131">
        <v>12</v>
      </c>
      <c r="B14" s="131" t="s">
        <v>2238</v>
      </c>
      <c r="C14" s="131" t="s">
        <v>2239</v>
      </c>
      <c r="D14" s="131" t="s">
        <v>639</v>
      </c>
      <c r="E14" s="131" t="s">
        <v>2224</v>
      </c>
      <c r="F14" s="133">
        <v>5.88</v>
      </c>
      <c r="G14" s="131" t="s">
        <v>2240</v>
      </c>
      <c r="H14" s="131" t="s">
        <v>216</v>
      </c>
      <c r="I14" s="131" t="s">
        <v>216</v>
      </c>
      <c r="J14" s="131"/>
      <c r="K14" s="131"/>
      <c r="L14" s="131" t="s">
        <v>216</v>
      </c>
      <c r="M14" s="131"/>
    </row>
    <row r="15" spans="1:13" ht="22.5">
      <c r="A15" s="131">
        <v>13</v>
      </c>
      <c r="B15" s="131" t="s">
        <v>2241</v>
      </c>
      <c r="C15" s="131" t="s">
        <v>2242</v>
      </c>
      <c r="D15" s="131" t="s">
        <v>1972</v>
      </c>
      <c r="E15" s="131" t="s">
        <v>2224</v>
      </c>
      <c r="F15" s="133">
        <v>4.59</v>
      </c>
      <c r="G15" s="131" t="s">
        <v>2243</v>
      </c>
      <c r="H15" s="131" t="s">
        <v>2244</v>
      </c>
      <c r="I15" s="131" t="s">
        <v>2245</v>
      </c>
      <c r="J15" s="131" t="s">
        <v>2246</v>
      </c>
      <c r="K15" s="131">
        <v>2</v>
      </c>
      <c r="L15" s="131" t="s">
        <v>2247</v>
      </c>
      <c r="M15" s="131" t="s">
        <v>2226</v>
      </c>
    </row>
    <row r="16" spans="1:13" ht="22.5">
      <c r="A16" s="131">
        <v>14</v>
      </c>
      <c r="B16" s="131" t="s">
        <v>2248</v>
      </c>
      <c r="C16" s="131" t="s">
        <v>2249</v>
      </c>
      <c r="D16" s="131" t="s">
        <v>1972</v>
      </c>
      <c r="E16" s="131" t="s">
        <v>2224</v>
      </c>
      <c r="F16" s="133">
        <v>3.14</v>
      </c>
      <c r="G16" s="131" t="s">
        <v>2250</v>
      </c>
      <c r="H16" s="131" t="s">
        <v>216</v>
      </c>
      <c r="I16" s="131" t="s">
        <v>216</v>
      </c>
      <c r="J16" s="131"/>
      <c r="K16" s="131"/>
      <c r="L16" s="131"/>
      <c r="M16" s="131"/>
    </row>
    <row r="17" spans="1:13" ht="12">
      <c r="A17" s="131">
        <v>15</v>
      </c>
      <c r="B17" s="131" t="s">
        <v>2251</v>
      </c>
      <c r="C17" s="131" t="s">
        <v>2252</v>
      </c>
      <c r="D17" s="131" t="s">
        <v>1581</v>
      </c>
      <c r="E17" s="131" t="s">
        <v>2224</v>
      </c>
      <c r="F17" s="134">
        <v>1597</v>
      </c>
      <c r="G17" s="131"/>
      <c r="H17" s="131"/>
      <c r="I17" s="131"/>
      <c r="J17" s="131"/>
      <c r="K17" s="131"/>
      <c r="L17" s="131"/>
      <c r="M17" s="131"/>
    </row>
    <row r="18" spans="1:13" ht="12">
      <c r="A18" s="131">
        <v>16</v>
      </c>
      <c r="B18" s="131" t="s">
        <v>2253</v>
      </c>
      <c r="C18" s="226" t="s">
        <v>1926</v>
      </c>
      <c r="D18" s="131" t="s">
        <v>639</v>
      </c>
      <c r="E18" s="131" t="s">
        <v>2254</v>
      </c>
      <c r="F18" s="135">
        <v>5.15500020980835</v>
      </c>
      <c r="G18" s="136"/>
      <c r="H18" s="137"/>
      <c r="I18" s="137"/>
      <c r="J18" s="137"/>
      <c r="K18" s="137"/>
      <c r="L18" s="146"/>
      <c r="M18" s="137"/>
    </row>
    <row r="19" spans="1:13" ht="22.5">
      <c r="A19" s="131">
        <v>17</v>
      </c>
      <c r="B19" s="131" t="s">
        <v>2255</v>
      </c>
      <c r="C19" s="226" t="s">
        <v>1930</v>
      </c>
      <c r="D19" s="131" t="s">
        <v>639</v>
      </c>
      <c r="E19" s="131" t="s">
        <v>2254</v>
      </c>
      <c r="F19" s="138">
        <v>149.488208</v>
      </c>
      <c r="G19" s="136"/>
      <c r="H19" s="137"/>
      <c r="I19" s="137"/>
      <c r="J19" s="137"/>
      <c r="K19" s="137"/>
      <c r="L19" s="146"/>
      <c r="M19" s="137"/>
    </row>
    <row r="20" spans="1:13" ht="12">
      <c r="A20" s="131">
        <v>18</v>
      </c>
      <c r="B20" s="131" t="s">
        <v>2256</v>
      </c>
      <c r="C20" s="226" t="s">
        <v>1932</v>
      </c>
      <c r="D20" s="131" t="s">
        <v>639</v>
      </c>
      <c r="E20" s="131" t="s">
        <v>2254</v>
      </c>
      <c r="F20" s="138">
        <v>94.99724</v>
      </c>
      <c r="G20" s="131"/>
      <c r="H20" s="137"/>
      <c r="I20" s="137"/>
      <c r="J20" s="137"/>
      <c r="K20" s="137"/>
      <c r="L20" s="146"/>
      <c r="M20" s="137"/>
    </row>
    <row r="21" spans="1:13" ht="22.5">
      <c r="A21" s="131">
        <v>19</v>
      </c>
      <c r="B21" s="131" t="s">
        <v>2257</v>
      </c>
      <c r="C21" s="226" t="s">
        <v>1934</v>
      </c>
      <c r="D21" s="131" t="s">
        <v>639</v>
      </c>
      <c r="E21" s="131" t="s">
        <v>2254</v>
      </c>
      <c r="F21" s="138">
        <v>8.822669</v>
      </c>
      <c r="G21" s="131"/>
      <c r="H21" s="137"/>
      <c r="I21" s="137"/>
      <c r="J21" s="137"/>
      <c r="K21" s="137"/>
      <c r="L21" s="146"/>
      <c r="M21" s="137"/>
    </row>
    <row r="22" spans="1:13" ht="12">
      <c r="A22" s="131">
        <v>20</v>
      </c>
      <c r="B22" s="131" t="s">
        <v>2258</v>
      </c>
      <c r="C22" s="139" t="s">
        <v>1936</v>
      </c>
      <c r="D22" s="131" t="s">
        <v>639</v>
      </c>
      <c r="E22" s="131" t="s">
        <v>2254</v>
      </c>
      <c r="F22" s="133">
        <v>5.21</v>
      </c>
      <c r="G22" s="131"/>
      <c r="H22" s="137"/>
      <c r="I22" s="137"/>
      <c r="J22" s="137"/>
      <c r="K22" s="137"/>
      <c r="L22" s="146"/>
      <c r="M22" s="137"/>
    </row>
    <row r="23" spans="1:13" ht="12">
      <c r="A23" s="131">
        <v>21</v>
      </c>
      <c r="B23" s="131" t="s">
        <v>2259</v>
      </c>
      <c r="C23" s="226" t="s">
        <v>1938</v>
      </c>
      <c r="D23" s="131" t="s">
        <v>622</v>
      </c>
      <c r="E23" s="131" t="s">
        <v>2254</v>
      </c>
      <c r="F23" s="135">
        <v>4.17329978942871</v>
      </c>
      <c r="G23" s="140"/>
      <c r="H23" s="137"/>
      <c r="I23" s="137"/>
      <c r="J23" s="137"/>
      <c r="K23" s="137"/>
      <c r="L23" s="146"/>
      <c r="M23" s="131"/>
    </row>
    <row r="24" spans="1:13" ht="12">
      <c r="A24" s="131">
        <v>22</v>
      </c>
      <c r="B24" s="131" t="s">
        <v>2260</v>
      </c>
      <c r="C24" s="226" t="s">
        <v>1940</v>
      </c>
      <c r="D24" s="131" t="s">
        <v>639</v>
      </c>
      <c r="E24" s="131" t="s">
        <v>2254</v>
      </c>
      <c r="F24" s="138">
        <v>1.9</v>
      </c>
      <c r="G24" s="131"/>
      <c r="H24" s="137"/>
      <c r="I24" s="137"/>
      <c r="J24" s="137"/>
      <c r="K24" s="137"/>
      <c r="L24" s="146"/>
      <c r="M24" s="137"/>
    </row>
    <row r="25" spans="1:13" ht="12">
      <c r="A25" s="131">
        <v>23</v>
      </c>
      <c r="B25" s="131" t="s">
        <v>2261</v>
      </c>
      <c r="C25" s="226" t="s">
        <v>1942</v>
      </c>
      <c r="D25" s="131" t="s">
        <v>622</v>
      </c>
      <c r="E25" s="131" t="s">
        <v>2254</v>
      </c>
      <c r="F25" s="138">
        <v>3.28</v>
      </c>
      <c r="G25" s="131"/>
      <c r="H25" s="137"/>
      <c r="I25" s="137"/>
      <c r="J25" s="137"/>
      <c r="K25" s="137"/>
      <c r="L25" s="146"/>
      <c r="M25" s="137"/>
    </row>
    <row r="26" spans="1:13" ht="22.5">
      <c r="A26" s="131">
        <v>24</v>
      </c>
      <c r="B26" s="131" t="s">
        <v>2262</v>
      </c>
      <c r="C26" s="226" t="s">
        <v>1944</v>
      </c>
      <c r="D26" s="131" t="s">
        <v>622</v>
      </c>
      <c r="E26" s="131" t="s">
        <v>2254</v>
      </c>
      <c r="F26" s="135">
        <v>2.5</v>
      </c>
      <c r="G26" s="131"/>
      <c r="H26" s="137" t="s">
        <v>888</v>
      </c>
      <c r="I26" s="137"/>
      <c r="J26" s="137"/>
      <c r="K26" s="137">
        <v>1</v>
      </c>
      <c r="L26" s="146"/>
      <c r="M26" s="137" t="s">
        <v>2263</v>
      </c>
    </row>
    <row r="27" spans="1:13" ht="12">
      <c r="A27" s="131">
        <v>25</v>
      </c>
      <c r="B27" s="131" t="s">
        <v>2264</v>
      </c>
      <c r="C27" s="226" t="s">
        <v>1946</v>
      </c>
      <c r="D27" s="131" t="s">
        <v>622</v>
      </c>
      <c r="E27" s="131" t="s">
        <v>2254</v>
      </c>
      <c r="F27" s="138">
        <v>1.04</v>
      </c>
      <c r="G27" s="131"/>
      <c r="H27" s="137"/>
      <c r="I27" s="137"/>
      <c r="J27" s="137"/>
      <c r="K27" s="137"/>
      <c r="L27" s="146"/>
      <c r="M27" s="137"/>
    </row>
    <row r="28" spans="1:13" ht="12">
      <c r="A28" s="131">
        <v>26</v>
      </c>
      <c r="B28" s="131" t="s">
        <v>2265</v>
      </c>
      <c r="C28" s="226" t="s">
        <v>1948</v>
      </c>
      <c r="D28" s="131" t="s">
        <v>622</v>
      </c>
      <c r="E28" s="131" t="s">
        <v>2254</v>
      </c>
      <c r="F28" s="135">
        <v>3.32</v>
      </c>
      <c r="G28" s="131"/>
      <c r="H28" s="137"/>
      <c r="I28" s="137"/>
      <c r="J28" s="137"/>
      <c r="K28" s="137"/>
      <c r="L28" s="146"/>
      <c r="M28" s="137"/>
    </row>
    <row r="29" spans="1:13" ht="12">
      <c r="A29" s="131">
        <v>27</v>
      </c>
      <c r="B29" s="131" t="s">
        <v>2266</v>
      </c>
      <c r="C29" s="141" t="s">
        <v>1950</v>
      </c>
      <c r="D29" s="131" t="s">
        <v>1163</v>
      </c>
      <c r="E29" s="131" t="s">
        <v>2254</v>
      </c>
      <c r="F29" s="142">
        <v>75.29</v>
      </c>
      <c r="G29" s="131"/>
      <c r="H29" s="137"/>
      <c r="I29" s="137"/>
      <c r="J29" s="137"/>
      <c r="K29" s="137"/>
      <c r="L29" s="146"/>
      <c r="M29" s="137"/>
    </row>
    <row r="30" spans="1:13" ht="12">
      <c r="A30" s="131">
        <v>28</v>
      </c>
      <c r="B30" s="131" t="s">
        <v>2267</v>
      </c>
      <c r="C30" s="226" t="s">
        <v>1952</v>
      </c>
      <c r="D30" s="131" t="s">
        <v>1163</v>
      </c>
      <c r="E30" s="131" t="s">
        <v>2254</v>
      </c>
      <c r="F30" s="135">
        <v>6.90999984741211</v>
      </c>
      <c r="G30" s="140"/>
      <c r="H30" s="137"/>
      <c r="I30" s="137"/>
      <c r="J30" s="137"/>
      <c r="K30" s="137"/>
      <c r="L30" s="146"/>
      <c r="M30" s="137"/>
    </row>
    <row r="31" spans="1:13" ht="12">
      <c r="A31" s="131">
        <v>29</v>
      </c>
      <c r="B31" s="131" t="s">
        <v>2268</v>
      </c>
      <c r="C31" s="226" t="s">
        <v>1954</v>
      </c>
      <c r="D31" s="131" t="s">
        <v>622</v>
      </c>
      <c r="E31" s="131" t="s">
        <v>2254</v>
      </c>
      <c r="F31" s="135">
        <v>8.44400024414063</v>
      </c>
      <c r="G31" s="131"/>
      <c r="H31" s="137"/>
      <c r="I31" s="137"/>
      <c r="J31" s="137"/>
      <c r="K31" s="137"/>
      <c r="L31" s="146"/>
      <c r="M31" s="137"/>
    </row>
    <row r="32" spans="1:13" ht="12">
      <c r="A32" s="131">
        <v>30</v>
      </c>
      <c r="B32" s="131" t="s">
        <v>2269</v>
      </c>
      <c r="C32" s="226" t="s">
        <v>1956</v>
      </c>
      <c r="D32" s="131" t="s">
        <v>622</v>
      </c>
      <c r="E32" s="131" t="s">
        <v>2254</v>
      </c>
      <c r="F32" s="135">
        <v>8.52099990844727</v>
      </c>
      <c r="G32" s="131"/>
      <c r="H32" s="137"/>
      <c r="I32" s="137"/>
      <c r="J32" s="137"/>
      <c r="K32" s="137"/>
      <c r="L32" s="146"/>
      <c r="M32" s="137"/>
    </row>
    <row r="33" spans="1:13" ht="12">
      <c r="A33" s="131">
        <v>31</v>
      </c>
      <c r="B33" s="131" t="s">
        <v>2270</v>
      </c>
      <c r="C33" s="226" t="s">
        <v>1958</v>
      </c>
      <c r="D33" s="131" t="s">
        <v>1581</v>
      </c>
      <c r="E33" s="131" t="s">
        <v>2254</v>
      </c>
      <c r="F33" s="135">
        <v>9.1072998046875</v>
      </c>
      <c r="G33" s="131"/>
      <c r="H33" s="137"/>
      <c r="I33" s="137"/>
      <c r="J33" s="137"/>
      <c r="K33" s="137"/>
      <c r="L33" s="146"/>
      <c r="M33" s="137"/>
    </row>
    <row r="34" spans="1:13" ht="12">
      <c r="A34" s="131">
        <v>32</v>
      </c>
      <c r="B34" s="131" t="s">
        <v>2271</v>
      </c>
      <c r="C34" s="56" t="s">
        <v>1960</v>
      </c>
      <c r="D34" s="131" t="s">
        <v>1581</v>
      </c>
      <c r="E34" s="131" t="s">
        <v>2254</v>
      </c>
      <c r="F34" s="138">
        <v>26.52</v>
      </c>
      <c r="G34" s="131"/>
      <c r="H34" s="137"/>
      <c r="I34" s="137"/>
      <c r="J34" s="137"/>
      <c r="K34" s="137"/>
      <c r="L34" s="146"/>
      <c r="M34" s="137"/>
    </row>
    <row r="35" spans="1:13" ht="22.5">
      <c r="A35" s="131">
        <v>33</v>
      </c>
      <c r="B35" s="131" t="s">
        <v>2272</v>
      </c>
      <c r="C35" s="226" t="s">
        <v>1962</v>
      </c>
      <c r="D35" s="131" t="s">
        <v>1575</v>
      </c>
      <c r="E35" s="131" t="s">
        <v>2254</v>
      </c>
      <c r="F35" s="138">
        <v>15.151617</v>
      </c>
      <c r="G35" s="140"/>
      <c r="H35" s="137"/>
      <c r="I35" s="137"/>
      <c r="J35" s="137"/>
      <c r="K35" s="137"/>
      <c r="L35" s="146"/>
      <c r="M35" s="137"/>
    </row>
    <row r="36" spans="1:13" ht="12">
      <c r="A36" s="131">
        <v>34</v>
      </c>
      <c r="B36" s="131" t="s">
        <v>2273</v>
      </c>
      <c r="C36" s="226" t="s">
        <v>1964</v>
      </c>
      <c r="D36" s="131" t="s">
        <v>1581</v>
      </c>
      <c r="E36" s="131" t="s">
        <v>2254</v>
      </c>
      <c r="F36" s="138">
        <v>0.69</v>
      </c>
      <c r="G36" s="131"/>
      <c r="H36" s="137"/>
      <c r="I36" s="137"/>
      <c r="J36" s="137"/>
      <c r="K36" s="137"/>
      <c r="L36" s="146"/>
      <c r="M36" s="137"/>
    </row>
    <row r="37" spans="1:13" ht="22.5">
      <c r="A37" s="131">
        <v>35</v>
      </c>
      <c r="B37" s="131" t="s">
        <v>2274</v>
      </c>
      <c r="C37" s="226" t="s">
        <v>1966</v>
      </c>
      <c r="D37" s="131" t="s">
        <v>1163</v>
      </c>
      <c r="E37" s="131" t="s">
        <v>2254</v>
      </c>
      <c r="F37" s="138">
        <v>5.48</v>
      </c>
      <c r="G37" s="131"/>
      <c r="H37" s="137" t="s">
        <v>1290</v>
      </c>
      <c r="I37" s="137"/>
      <c r="J37" s="137"/>
      <c r="K37" s="137">
        <v>1</v>
      </c>
      <c r="L37" s="146"/>
      <c r="M37" s="137" t="s">
        <v>2263</v>
      </c>
    </row>
    <row r="38" spans="1:13" ht="12">
      <c r="A38" s="131">
        <v>36</v>
      </c>
      <c r="B38" s="131" t="s">
        <v>2275</v>
      </c>
      <c r="C38" s="226" t="s">
        <v>1969</v>
      </c>
      <c r="D38" s="131" t="s">
        <v>1575</v>
      </c>
      <c r="E38" s="131" t="s">
        <v>2254</v>
      </c>
      <c r="F38" s="138">
        <v>3.1</v>
      </c>
      <c r="G38" s="131"/>
      <c r="H38" s="137"/>
      <c r="I38" s="137"/>
      <c r="J38" s="137"/>
      <c r="K38" s="137"/>
      <c r="L38" s="146"/>
      <c r="M38" s="137"/>
    </row>
    <row r="39" spans="1:13" ht="12">
      <c r="A39" s="131">
        <v>37</v>
      </c>
      <c r="B39" s="131" t="s">
        <v>2276</v>
      </c>
      <c r="C39" s="226" t="s">
        <v>1971</v>
      </c>
      <c r="D39" s="131" t="s">
        <v>1972</v>
      </c>
      <c r="E39" s="131" t="s">
        <v>2254</v>
      </c>
      <c r="F39" s="138">
        <v>3.6</v>
      </c>
      <c r="G39" s="131"/>
      <c r="H39" s="137"/>
      <c r="I39" s="137"/>
      <c r="J39" s="137"/>
      <c r="K39" s="137"/>
      <c r="L39" s="146"/>
      <c r="M39" s="137"/>
    </row>
    <row r="40" spans="1:13" ht="12">
      <c r="A40" s="131">
        <v>38</v>
      </c>
      <c r="B40" s="131" t="s">
        <v>2277</v>
      </c>
      <c r="C40" s="226" t="s">
        <v>1974</v>
      </c>
      <c r="D40" s="131" t="s">
        <v>1972</v>
      </c>
      <c r="E40" s="131" t="s">
        <v>2254</v>
      </c>
      <c r="F40" s="138">
        <v>8.87</v>
      </c>
      <c r="G40" s="131"/>
      <c r="H40" s="137"/>
      <c r="I40" s="137"/>
      <c r="J40" s="137"/>
      <c r="K40" s="137"/>
      <c r="L40" s="146"/>
      <c r="M40" s="137"/>
    </row>
    <row r="41" spans="1:13" ht="12">
      <c r="A41" s="131">
        <v>39</v>
      </c>
      <c r="B41" s="131" t="s">
        <v>2278</v>
      </c>
      <c r="C41" s="226" t="s">
        <v>1976</v>
      </c>
      <c r="D41" s="131" t="s">
        <v>1581</v>
      </c>
      <c r="E41" s="56" t="s">
        <v>2254</v>
      </c>
      <c r="F41" s="138">
        <v>1.02</v>
      </c>
      <c r="G41" s="56"/>
      <c r="H41" s="137"/>
      <c r="I41" s="137"/>
      <c r="J41" s="137"/>
      <c r="K41" s="137"/>
      <c r="L41" s="146"/>
      <c r="M41" s="137"/>
    </row>
    <row r="42" spans="1:13" ht="12">
      <c r="A42" s="131">
        <v>40</v>
      </c>
      <c r="B42" s="131" t="s">
        <v>2279</v>
      </c>
      <c r="C42" s="226" t="s">
        <v>1978</v>
      </c>
      <c r="D42" s="131" t="s">
        <v>1581</v>
      </c>
      <c r="E42" s="131" t="s">
        <v>2254</v>
      </c>
      <c r="F42" s="138">
        <v>2.37</v>
      </c>
      <c r="G42" s="131"/>
      <c r="H42" s="137"/>
      <c r="I42" s="137"/>
      <c r="J42" s="137"/>
      <c r="K42" s="137"/>
      <c r="L42" s="146"/>
      <c r="M42" s="137"/>
    </row>
    <row r="43" spans="1:13" ht="12">
      <c r="A43" s="131">
        <v>41</v>
      </c>
      <c r="B43" s="131" t="s">
        <v>2280</v>
      </c>
      <c r="C43" s="226" t="s">
        <v>1980</v>
      </c>
      <c r="D43" s="131" t="s">
        <v>1575</v>
      </c>
      <c r="E43" s="131" t="s">
        <v>2254</v>
      </c>
      <c r="F43" s="135">
        <v>13.3800001144409</v>
      </c>
      <c r="G43" s="131"/>
      <c r="H43" s="137"/>
      <c r="I43" s="137"/>
      <c r="J43" s="137"/>
      <c r="K43" s="137"/>
      <c r="L43" s="146"/>
      <c r="M43" s="137"/>
    </row>
    <row r="44" spans="1:13" ht="12">
      <c r="A44" s="131">
        <v>42</v>
      </c>
      <c r="B44" s="131" t="s">
        <v>2281</v>
      </c>
      <c r="C44" s="226" t="s">
        <v>1982</v>
      </c>
      <c r="D44" s="131" t="s">
        <v>1163</v>
      </c>
      <c r="E44" s="131" t="s">
        <v>2254</v>
      </c>
      <c r="F44" s="135">
        <v>11.1000003814697</v>
      </c>
      <c r="G44" s="131"/>
      <c r="H44" s="137"/>
      <c r="I44" s="137"/>
      <c r="J44" s="137"/>
      <c r="K44" s="137"/>
      <c r="L44" s="146"/>
      <c r="M44" s="137"/>
    </row>
    <row r="45" spans="1:13" ht="22.5">
      <c r="A45" s="131">
        <v>43</v>
      </c>
      <c r="B45" s="131" t="s">
        <v>2282</v>
      </c>
      <c r="C45" s="226" t="s">
        <v>1984</v>
      </c>
      <c r="D45" s="131" t="s">
        <v>1163</v>
      </c>
      <c r="E45" s="131" t="s">
        <v>2254</v>
      </c>
      <c r="F45" s="138">
        <v>13.109394</v>
      </c>
      <c r="G45" s="131"/>
      <c r="H45" s="137"/>
      <c r="I45" s="137"/>
      <c r="J45" s="137"/>
      <c r="K45" s="137"/>
      <c r="L45" s="146"/>
      <c r="M45" s="137"/>
    </row>
    <row r="46" spans="1:13" ht="12">
      <c r="A46" s="131">
        <v>44</v>
      </c>
      <c r="B46" s="131" t="s">
        <v>2283</v>
      </c>
      <c r="C46" s="226" t="s">
        <v>1986</v>
      </c>
      <c r="D46" s="131" t="s">
        <v>1163</v>
      </c>
      <c r="E46" s="131" t="s">
        <v>2254</v>
      </c>
      <c r="F46" s="135">
        <v>11.3299999237061</v>
      </c>
      <c r="G46" s="131"/>
      <c r="H46" s="137"/>
      <c r="I46" s="137"/>
      <c r="J46" s="137"/>
      <c r="K46" s="137"/>
      <c r="L46" s="146"/>
      <c r="M46" s="137"/>
    </row>
    <row r="47" spans="1:13" ht="12">
      <c r="A47" s="131">
        <v>45</v>
      </c>
      <c r="B47" s="131" t="s">
        <v>2284</v>
      </c>
      <c r="C47" s="226" t="s">
        <v>1988</v>
      </c>
      <c r="D47" s="131" t="s">
        <v>1163</v>
      </c>
      <c r="E47" s="131" t="s">
        <v>2254</v>
      </c>
      <c r="F47" s="135">
        <v>3.92689990997314</v>
      </c>
      <c r="G47" s="131"/>
      <c r="H47" s="137"/>
      <c r="I47" s="137"/>
      <c r="J47" s="137"/>
      <c r="K47" s="137"/>
      <c r="L47" s="146"/>
      <c r="M47" s="137"/>
    </row>
    <row r="48" spans="1:13" ht="12">
      <c r="A48" s="131">
        <v>46</v>
      </c>
      <c r="B48" s="131" t="s">
        <v>2285</v>
      </c>
      <c r="C48" s="226" t="s">
        <v>1990</v>
      </c>
      <c r="D48" s="131" t="s">
        <v>1581</v>
      </c>
      <c r="E48" s="131" t="s">
        <v>2254</v>
      </c>
      <c r="F48" s="138">
        <v>1.21</v>
      </c>
      <c r="G48" s="131"/>
      <c r="H48" s="137"/>
      <c r="I48" s="137"/>
      <c r="J48" s="137"/>
      <c r="K48" s="137"/>
      <c r="L48" s="146"/>
      <c r="M48" s="137"/>
    </row>
    <row r="49" spans="1:13" ht="12">
      <c r="A49" s="131">
        <v>47</v>
      </c>
      <c r="B49" s="131" t="s">
        <v>2286</v>
      </c>
      <c r="C49" s="226" t="s">
        <v>1992</v>
      </c>
      <c r="D49" s="131" t="s">
        <v>1581</v>
      </c>
      <c r="E49" s="131" t="s">
        <v>2254</v>
      </c>
      <c r="F49" s="138">
        <v>1.44</v>
      </c>
      <c r="G49" s="136"/>
      <c r="H49" s="137"/>
      <c r="I49" s="137"/>
      <c r="J49" s="137"/>
      <c r="K49" s="137"/>
      <c r="L49" s="146"/>
      <c r="M49" s="137"/>
    </row>
    <row r="50" spans="1:13" ht="12">
      <c r="A50" s="131">
        <v>48</v>
      </c>
      <c r="B50" s="131" t="s">
        <v>2287</v>
      </c>
      <c r="C50" s="226" t="s">
        <v>1994</v>
      </c>
      <c r="D50" s="131" t="s">
        <v>1581</v>
      </c>
      <c r="E50" s="131" t="s">
        <v>2254</v>
      </c>
      <c r="F50" s="143">
        <v>1.69</v>
      </c>
      <c r="G50" s="131"/>
      <c r="H50" s="137"/>
      <c r="I50" s="137"/>
      <c r="J50" s="137"/>
      <c r="K50" s="137"/>
      <c r="L50" s="146"/>
      <c r="M50" s="137"/>
    </row>
    <row r="51" spans="1:13" ht="12">
      <c r="A51" s="131">
        <v>49</v>
      </c>
      <c r="B51" s="131" t="s">
        <v>2288</v>
      </c>
      <c r="C51" s="226" t="s">
        <v>1996</v>
      </c>
      <c r="D51" s="131" t="s">
        <v>1581</v>
      </c>
      <c r="E51" s="131" t="s">
        <v>2254</v>
      </c>
      <c r="F51" s="138">
        <v>3.64</v>
      </c>
      <c r="G51" s="140"/>
      <c r="H51" s="137"/>
      <c r="I51" s="137"/>
      <c r="J51" s="137"/>
      <c r="K51" s="137"/>
      <c r="L51" s="146"/>
      <c r="M51" s="137"/>
    </row>
    <row r="52" spans="1:13" ht="33.75">
      <c r="A52" s="131">
        <v>50</v>
      </c>
      <c r="B52" s="131" t="s">
        <v>2289</v>
      </c>
      <c r="C52" s="226" t="s">
        <v>1998</v>
      </c>
      <c r="D52" s="131" t="s">
        <v>1999</v>
      </c>
      <c r="E52" s="131" t="s">
        <v>2254</v>
      </c>
      <c r="F52" s="138">
        <v>67.443632</v>
      </c>
      <c r="G52" s="140"/>
      <c r="H52" s="137" t="s">
        <v>97</v>
      </c>
      <c r="I52" s="137"/>
      <c r="J52" s="137"/>
      <c r="K52" s="137">
        <v>1</v>
      </c>
      <c r="L52" s="146"/>
      <c r="M52" s="137" t="s">
        <v>1169</v>
      </c>
    </row>
    <row r="53" spans="1:13" ht="22.5">
      <c r="A53" s="131">
        <v>51</v>
      </c>
      <c r="B53" s="131" t="s">
        <v>2290</v>
      </c>
      <c r="C53" s="226" t="s">
        <v>2001</v>
      </c>
      <c r="D53" s="131" t="s">
        <v>2002</v>
      </c>
      <c r="E53" s="131" t="s">
        <v>2254</v>
      </c>
      <c r="F53" s="138">
        <v>1.97</v>
      </c>
      <c r="G53" s="140"/>
      <c r="H53" s="137"/>
      <c r="I53" s="137"/>
      <c r="J53" s="137"/>
      <c r="K53" s="137"/>
      <c r="L53" s="146"/>
      <c r="M53" s="137"/>
    </row>
    <row r="54" spans="1:13" ht="22.5">
      <c r="A54" s="131">
        <v>52</v>
      </c>
      <c r="B54" s="131" t="s">
        <v>2291</v>
      </c>
      <c r="C54" s="226" t="s">
        <v>2004</v>
      </c>
      <c r="D54" s="131" t="s">
        <v>2005</v>
      </c>
      <c r="E54" s="131" t="s">
        <v>2254</v>
      </c>
      <c r="F54" s="138">
        <v>76.996872</v>
      </c>
      <c r="G54" s="144"/>
      <c r="H54" s="137"/>
      <c r="I54" s="137"/>
      <c r="J54" s="137"/>
      <c r="K54" s="137"/>
      <c r="L54" s="146"/>
      <c r="M54" s="137"/>
    </row>
    <row r="55" spans="1:13" ht="12">
      <c r="A55" s="131">
        <v>53</v>
      </c>
      <c r="B55" s="131" t="s">
        <v>2292</v>
      </c>
      <c r="C55" s="226" t="s">
        <v>2007</v>
      </c>
      <c r="D55" s="131" t="s">
        <v>1575</v>
      </c>
      <c r="E55" s="131" t="s">
        <v>2254</v>
      </c>
      <c r="F55" s="138">
        <v>0.337521125</v>
      </c>
      <c r="G55" s="140"/>
      <c r="H55" s="137"/>
      <c r="I55" s="137"/>
      <c r="J55" s="137"/>
      <c r="K55" s="137"/>
      <c r="L55" s="146"/>
      <c r="M55" s="137"/>
    </row>
    <row r="56" spans="1:13" ht="22.5">
      <c r="A56" s="131">
        <v>54</v>
      </c>
      <c r="B56" s="131" t="s">
        <v>2293</v>
      </c>
      <c r="C56" s="226" t="s">
        <v>2009</v>
      </c>
      <c r="D56" s="131" t="s">
        <v>1536</v>
      </c>
      <c r="E56" s="131" t="s">
        <v>2254</v>
      </c>
      <c r="F56" s="138">
        <v>14.685987</v>
      </c>
      <c r="G56" s="140"/>
      <c r="H56" s="137"/>
      <c r="I56" s="137"/>
      <c r="J56" s="137"/>
      <c r="K56" s="137"/>
      <c r="L56" s="146"/>
      <c r="M56" s="137"/>
    </row>
    <row r="57" spans="1:13" ht="12">
      <c r="A57" s="131">
        <v>55</v>
      </c>
      <c r="B57" s="131" t="s">
        <v>2294</v>
      </c>
      <c r="C57" s="226" t="s">
        <v>2011</v>
      </c>
      <c r="D57" s="131" t="s">
        <v>1536</v>
      </c>
      <c r="E57" s="131" t="s">
        <v>2254</v>
      </c>
      <c r="F57" s="135">
        <v>3.33599996566772</v>
      </c>
      <c r="G57" s="140"/>
      <c r="H57" s="137"/>
      <c r="I57" s="137"/>
      <c r="J57" s="137"/>
      <c r="K57" s="137"/>
      <c r="L57" s="146"/>
      <c r="M57" s="137"/>
    </row>
    <row r="58" spans="1:13" ht="12">
      <c r="A58" s="131">
        <v>56</v>
      </c>
      <c r="B58" s="131" t="s">
        <v>2295</v>
      </c>
      <c r="C58" s="226" t="s">
        <v>2013</v>
      </c>
      <c r="D58" s="131" t="s">
        <v>1581</v>
      </c>
      <c r="E58" s="131" t="s">
        <v>2254</v>
      </c>
      <c r="F58" s="138">
        <v>1.09</v>
      </c>
      <c r="G58" s="137"/>
      <c r="H58" s="137"/>
      <c r="I58" s="137"/>
      <c r="J58" s="137"/>
      <c r="K58" s="137"/>
      <c r="L58" s="146"/>
      <c r="M58" s="137"/>
    </row>
    <row r="59" spans="1:13" ht="12">
      <c r="A59" s="131">
        <v>57</v>
      </c>
      <c r="B59" s="131" t="s">
        <v>2296</v>
      </c>
      <c r="C59" s="226" t="s">
        <v>2015</v>
      </c>
      <c r="D59" s="56" t="s">
        <v>1163</v>
      </c>
      <c r="E59" s="131" t="s">
        <v>2254</v>
      </c>
      <c r="F59" s="135">
        <v>15.9890003204346</v>
      </c>
      <c r="G59" s="137"/>
      <c r="H59" s="137"/>
      <c r="I59" s="137"/>
      <c r="J59" s="137"/>
      <c r="K59" s="137"/>
      <c r="L59" s="146"/>
      <c r="M59" s="137"/>
    </row>
    <row r="60" spans="1:13" ht="12">
      <c r="A60" s="131">
        <v>58</v>
      </c>
      <c r="B60" s="131" t="s">
        <v>2297</v>
      </c>
      <c r="C60" s="226" t="s">
        <v>2017</v>
      </c>
      <c r="D60" s="56"/>
      <c r="E60" s="131" t="s">
        <v>2254</v>
      </c>
      <c r="F60" s="138">
        <v>9.41</v>
      </c>
      <c r="G60" s="137"/>
      <c r="H60" s="137"/>
      <c r="I60" s="137"/>
      <c r="J60" s="137"/>
      <c r="K60" s="137"/>
      <c r="L60" s="146"/>
      <c r="M60" s="137"/>
    </row>
    <row r="61" spans="1:13" ht="22.5">
      <c r="A61" s="131">
        <v>59</v>
      </c>
      <c r="B61" s="131" t="s">
        <v>2298</v>
      </c>
      <c r="C61" s="226" t="s">
        <v>2019</v>
      </c>
      <c r="D61" s="131" t="s">
        <v>1581</v>
      </c>
      <c r="E61" s="131" t="s">
        <v>2254</v>
      </c>
      <c r="F61" s="138">
        <v>58.57994</v>
      </c>
      <c r="G61" s="137"/>
      <c r="H61" s="137"/>
      <c r="I61" s="137"/>
      <c r="J61" s="137"/>
      <c r="K61" s="137"/>
      <c r="L61" s="146"/>
      <c r="M61" s="137"/>
    </row>
    <row r="62" spans="1:13" ht="12">
      <c r="A62" s="131">
        <v>60</v>
      </c>
      <c r="B62" s="131" t="s">
        <v>2299</v>
      </c>
      <c r="C62" s="226" t="s">
        <v>2021</v>
      </c>
      <c r="D62" s="56" t="s">
        <v>2022</v>
      </c>
      <c r="E62" s="131" t="s">
        <v>2254</v>
      </c>
      <c r="F62" s="145">
        <v>4.48</v>
      </c>
      <c r="G62" s="137"/>
      <c r="H62" s="137"/>
      <c r="I62" s="137"/>
      <c r="J62" s="137"/>
      <c r="K62" s="137"/>
      <c r="L62" s="146"/>
      <c r="M62" s="137"/>
    </row>
    <row r="63" spans="1:13" ht="12">
      <c r="A63" s="131">
        <v>61</v>
      </c>
      <c r="B63" s="131" t="s">
        <v>2300</v>
      </c>
      <c r="C63" s="226" t="s">
        <v>2024</v>
      </c>
      <c r="D63" s="56" t="s">
        <v>2022</v>
      </c>
      <c r="E63" s="131" t="s">
        <v>2254</v>
      </c>
      <c r="F63" s="145">
        <v>7.07</v>
      </c>
      <c r="G63" s="137"/>
      <c r="H63" s="137"/>
      <c r="I63" s="137"/>
      <c r="J63" s="137"/>
      <c r="K63" s="137"/>
      <c r="L63" s="146"/>
      <c r="M63" s="137"/>
    </row>
    <row r="64" spans="1:13" ht="12">
      <c r="A64" s="131">
        <v>62</v>
      </c>
      <c r="B64" s="131" t="s">
        <v>2301</v>
      </c>
      <c r="C64" s="226" t="s">
        <v>2026</v>
      </c>
      <c r="D64" s="56" t="s">
        <v>2027</v>
      </c>
      <c r="E64" s="131" t="s">
        <v>2254</v>
      </c>
      <c r="F64" s="135">
        <v>3.37599992752075</v>
      </c>
      <c r="G64" s="137"/>
      <c r="H64" s="137"/>
      <c r="I64" s="137"/>
      <c r="J64" s="137"/>
      <c r="K64" s="137"/>
      <c r="L64" s="146"/>
      <c r="M64" s="137"/>
    </row>
    <row r="65" spans="1:13" ht="12">
      <c r="A65" s="131">
        <v>63</v>
      </c>
      <c r="B65" s="131" t="s">
        <v>2302</v>
      </c>
      <c r="C65" s="226" t="s">
        <v>2029</v>
      </c>
      <c r="D65" s="56" t="s">
        <v>2022</v>
      </c>
      <c r="E65" s="131" t="s">
        <v>2254</v>
      </c>
      <c r="F65" s="138">
        <v>5.78</v>
      </c>
      <c r="G65" s="137"/>
      <c r="H65" s="137"/>
      <c r="I65" s="137"/>
      <c r="J65" s="137"/>
      <c r="K65" s="137"/>
      <c r="L65" s="146"/>
      <c r="M65" s="137"/>
    </row>
    <row r="66" spans="1:13" ht="12">
      <c r="A66" s="131">
        <v>64</v>
      </c>
      <c r="B66" s="131" t="s">
        <v>2303</v>
      </c>
      <c r="C66" s="226" t="s">
        <v>2031</v>
      </c>
      <c r="D66" s="56" t="s">
        <v>2022</v>
      </c>
      <c r="E66" s="131" t="s">
        <v>2254</v>
      </c>
      <c r="F66" s="145">
        <v>5.96</v>
      </c>
      <c r="G66" s="137"/>
      <c r="H66" s="137"/>
      <c r="I66" s="137"/>
      <c r="J66" s="137"/>
      <c r="K66" s="137"/>
      <c r="L66" s="146"/>
      <c r="M66" s="137"/>
    </row>
    <row r="67" spans="1:13" ht="12">
      <c r="A67" s="131">
        <v>65</v>
      </c>
      <c r="B67" s="131" t="s">
        <v>2304</v>
      </c>
      <c r="C67" s="226" t="s">
        <v>2033</v>
      </c>
      <c r="D67" s="131" t="s">
        <v>1581</v>
      </c>
      <c r="E67" s="131" t="s">
        <v>2254</v>
      </c>
      <c r="F67" s="138">
        <v>1.84</v>
      </c>
      <c r="G67" s="137"/>
      <c r="H67" s="137"/>
      <c r="I67" s="137"/>
      <c r="J67" s="137"/>
      <c r="K67" s="137"/>
      <c r="L67" s="146"/>
      <c r="M67" s="137"/>
    </row>
    <row r="68" spans="1:13" ht="22.5">
      <c r="A68" s="131">
        <v>66</v>
      </c>
      <c r="B68" s="131" t="s">
        <v>2305</v>
      </c>
      <c r="C68" s="226" t="s">
        <v>2035</v>
      </c>
      <c r="D68" s="56" t="s">
        <v>2022</v>
      </c>
      <c r="E68" s="131" t="s">
        <v>2254</v>
      </c>
      <c r="F68" s="147">
        <v>68</v>
      </c>
      <c r="G68" s="137"/>
      <c r="H68" s="137"/>
      <c r="I68" s="137"/>
      <c r="J68" s="137"/>
      <c r="K68" s="137"/>
      <c r="L68" s="146"/>
      <c r="M68" s="137"/>
    </row>
    <row r="69" spans="1:13" ht="12">
      <c r="A69" s="131">
        <v>67</v>
      </c>
      <c r="B69" s="131" t="s">
        <v>2306</v>
      </c>
      <c r="C69" s="226" t="s">
        <v>2037</v>
      </c>
      <c r="D69" s="56" t="s">
        <v>1163</v>
      </c>
      <c r="E69" s="131" t="s">
        <v>2254</v>
      </c>
      <c r="F69" s="135">
        <v>41.6450004577637</v>
      </c>
      <c r="G69" s="137"/>
      <c r="H69" s="137"/>
      <c r="I69" s="137"/>
      <c r="J69" s="137"/>
      <c r="K69" s="137"/>
      <c r="L69" s="146"/>
      <c r="M69" s="137"/>
    </row>
    <row r="70" spans="1:13" ht="12">
      <c r="A70" s="131">
        <v>68</v>
      </c>
      <c r="B70" s="131" t="s">
        <v>2307</v>
      </c>
      <c r="C70" s="226" t="s">
        <v>2039</v>
      </c>
      <c r="D70" s="56" t="s">
        <v>1163</v>
      </c>
      <c r="E70" s="131" t="s">
        <v>2254</v>
      </c>
      <c r="F70" s="135">
        <v>5.03700017929077</v>
      </c>
      <c r="G70" s="137"/>
      <c r="H70" s="137"/>
      <c r="I70" s="137"/>
      <c r="J70" s="137"/>
      <c r="K70" s="137"/>
      <c r="L70" s="146"/>
      <c r="M70" s="137"/>
    </row>
    <row r="71" spans="1:13" ht="12">
      <c r="A71" s="131">
        <v>69</v>
      </c>
      <c r="B71" s="131" t="s">
        <v>2308</v>
      </c>
      <c r="C71" s="226" t="s">
        <v>2041</v>
      </c>
      <c r="D71" s="56" t="s">
        <v>1163</v>
      </c>
      <c r="E71" s="131" t="s">
        <v>2254</v>
      </c>
      <c r="F71" s="135">
        <v>5.19530010223389</v>
      </c>
      <c r="G71" s="137"/>
      <c r="H71" s="137"/>
      <c r="I71" s="137"/>
      <c r="J71" s="137"/>
      <c r="K71" s="137"/>
      <c r="L71" s="146"/>
      <c r="M71" s="137"/>
    </row>
    <row r="72" spans="1:13" ht="12">
      <c r="A72" s="131">
        <v>70</v>
      </c>
      <c r="B72" s="131" t="s">
        <v>2309</v>
      </c>
      <c r="C72" s="226" t="s">
        <v>2043</v>
      </c>
      <c r="D72" s="56" t="s">
        <v>1163</v>
      </c>
      <c r="E72" s="131" t="s">
        <v>2254</v>
      </c>
      <c r="F72" s="135">
        <v>7.8713002204895</v>
      </c>
      <c r="G72" s="137"/>
      <c r="H72" s="137"/>
      <c r="I72" s="137"/>
      <c r="J72" s="137"/>
      <c r="K72" s="137"/>
      <c r="L72" s="146"/>
      <c r="M72" s="137"/>
    </row>
    <row r="73" spans="1:13" ht="22.5">
      <c r="A73" s="131">
        <v>71</v>
      </c>
      <c r="B73" s="131" t="s">
        <v>2310</v>
      </c>
      <c r="C73" s="226" t="s">
        <v>2045</v>
      </c>
      <c r="D73" s="56" t="s">
        <v>622</v>
      </c>
      <c r="E73" s="131" t="s">
        <v>2254</v>
      </c>
      <c r="F73" s="138">
        <v>10.45</v>
      </c>
      <c r="G73" s="137"/>
      <c r="H73" s="137"/>
      <c r="I73" s="137"/>
      <c r="J73" s="137"/>
      <c r="K73" s="137"/>
      <c r="L73" s="146"/>
      <c r="M73" s="137"/>
    </row>
    <row r="74" spans="1:13" ht="12">
      <c r="A74" s="131">
        <v>72</v>
      </c>
      <c r="B74" s="131" t="s">
        <v>2311</v>
      </c>
      <c r="C74" s="226" t="s">
        <v>2047</v>
      </c>
      <c r="D74" s="56" t="s">
        <v>1581</v>
      </c>
      <c r="E74" s="131" t="s">
        <v>2254</v>
      </c>
      <c r="F74" s="135">
        <v>3</v>
      </c>
      <c r="G74" s="137"/>
      <c r="H74" s="137"/>
      <c r="I74" s="137"/>
      <c r="J74" s="137"/>
      <c r="K74" s="137"/>
      <c r="L74" s="146"/>
      <c r="M74" s="137"/>
    </row>
    <row r="75" spans="1:13" ht="12">
      <c r="A75" s="131">
        <v>73</v>
      </c>
      <c r="B75" s="131" t="s">
        <v>2312</v>
      </c>
      <c r="C75" s="56" t="s">
        <v>2049</v>
      </c>
      <c r="D75" s="56" t="s">
        <v>1575</v>
      </c>
      <c r="E75" s="131" t="s">
        <v>2254</v>
      </c>
      <c r="F75" s="148">
        <v>20.31</v>
      </c>
      <c r="G75" s="137"/>
      <c r="H75" s="137"/>
      <c r="I75" s="137"/>
      <c r="J75" s="137"/>
      <c r="K75" s="137"/>
      <c r="L75" s="146"/>
      <c r="M75" s="137"/>
    </row>
    <row r="76" spans="1:13" ht="12">
      <c r="A76" s="131">
        <v>74</v>
      </c>
      <c r="B76" s="131" t="s">
        <v>2313</v>
      </c>
      <c r="C76" s="56" t="s">
        <v>2051</v>
      </c>
      <c r="D76" s="56" t="s">
        <v>2022</v>
      </c>
      <c r="E76" s="131" t="s">
        <v>2254</v>
      </c>
      <c r="F76" s="148">
        <v>34</v>
      </c>
      <c r="G76" s="137"/>
      <c r="H76" s="137"/>
      <c r="I76" s="137"/>
      <c r="J76" s="137"/>
      <c r="K76" s="137"/>
      <c r="L76" s="146"/>
      <c r="M76" s="137"/>
    </row>
    <row r="77" spans="1:13" ht="12">
      <c r="A77" s="131">
        <v>75</v>
      </c>
      <c r="B77" s="131" t="s">
        <v>2314</v>
      </c>
      <c r="C77" s="56" t="s">
        <v>2053</v>
      </c>
      <c r="D77" s="56" t="s">
        <v>2027</v>
      </c>
      <c r="E77" s="131" t="s">
        <v>2254</v>
      </c>
      <c r="F77" s="148">
        <v>1.63</v>
      </c>
      <c r="G77" s="137"/>
      <c r="H77" s="137"/>
      <c r="I77" s="137"/>
      <c r="J77" s="137"/>
      <c r="K77" s="137"/>
      <c r="L77" s="146"/>
      <c r="M77" s="137"/>
    </row>
  </sheetData>
  <sheetProtection/>
  <mergeCells count="2">
    <mergeCell ref="A1:M1"/>
    <mergeCell ref="G38:G39"/>
  </mergeCells>
  <printOptions/>
  <pageMargins left="0.7" right="0.7" top="0.75" bottom="0.75" header="0.3" footer="0.3"/>
  <pageSetup horizontalDpi="1200" verticalDpi="1200" orientation="portrait" paperSize="9"/>
</worksheet>
</file>

<file path=xl/worksheets/sheet12.xml><?xml version="1.0" encoding="utf-8"?>
<worksheet xmlns="http://schemas.openxmlformats.org/spreadsheetml/2006/main" xmlns:r="http://schemas.openxmlformats.org/officeDocument/2006/relationships">
  <dimension ref="A1:R282"/>
  <sheetViews>
    <sheetView zoomScale="115" zoomScaleNormal="115" workbookViewId="0" topLeftCell="A1">
      <selection activeCell="C51" sqref="C51"/>
    </sheetView>
  </sheetViews>
  <sheetFormatPr defaultColWidth="9.00390625" defaultRowHeight="14.25"/>
  <cols>
    <col min="1" max="1" width="5.00390625" style="111" bestFit="1" customWidth="1"/>
    <col min="2" max="2" width="8.50390625" style="111" bestFit="1" customWidth="1"/>
    <col min="3" max="3" width="21.375" style="111" bestFit="1" customWidth="1"/>
    <col min="4" max="4" width="5.25390625" style="111" hidden="1" customWidth="1"/>
    <col min="5" max="5" width="9.00390625" style="111" customWidth="1"/>
    <col min="6" max="6" width="53.875" style="112" bestFit="1" customWidth="1"/>
    <col min="7" max="7" width="8.50390625" style="111" bestFit="1" customWidth="1"/>
    <col min="8" max="9" width="9.00390625" style="111" customWidth="1"/>
    <col min="10" max="10" width="9.75390625" style="111" bestFit="1" customWidth="1"/>
    <col min="11" max="11" width="9.00390625" style="111" customWidth="1"/>
    <col min="12" max="12" width="9.75390625" style="111" bestFit="1" customWidth="1"/>
    <col min="13" max="16384" width="8.75390625" style="111" customWidth="1"/>
  </cols>
  <sheetData>
    <row r="1" spans="1:12" s="108" customFormat="1" ht="18.75">
      <c r="A1" s="113" t="s">
        <v>2315</v>
      </c>
      <c r="B1" s="113"/>
      <c r="C1" s="113"/>
      <c r="D1" s="113"/>
      <c r="E1" s="113"/>
      <c r="F1" s="113"/>
      <c r="G1" s="113"/>
      <c r="H1" s="113"/>
      <c r="I1" s="113"/>
      <c r="J1" s="113"/>
      <c r="K1" s="113"/>
      <c r="L1" s="113"/>
    </row>
    <row r="2" spans="1:12" s="109" customFormat="1" ht="24">
      <c r="A2" s="114" t="s">
        <v>23</v>
      </c>
      <c r="B2" s="114" t="s">
        <v>2316</v>
      </c>
      <c r="C2" s="114" t="s">
        <v>2056</v>
      </c>
      <c r="D2" s="114"/>
      <c r="E2" s="114" t="s">
        <v>2317</v>
      </c>
      <c r="F2" s="115" t="s">
        <v>2318</v>
      </c>
      <c r="G2" s="114" t="s">
        <v>2319</v>
      </c>
      <c r="H2" s="114" t="s">
        <v>2063</v>
      </c>
      <c r="I2" s="114" t="s">
        <v>27</v>
      </c>
      <c r="J2" s="114" t="s">
        <v>2320</v>
      </c>
      <c r="K2" s="114" t="s">
        <v>2065</v>
      </c>
      <c r="L2" s="114" t="s">
        <v>851</v>
      </c>
    </row>
    <row r="3" spans="1:12" ht="33.75">
      <c r="A3" s="116">
        <v>1</v>
      </c>
      <c r="B3" s="116" t="s">
        <v>2321</v>
      </c>
      <c r="C3" s="116" t="s">
        <v>2322</v>
      </c>
      <c r="D3" s="116">
        <v>84170</v>
      </c>
      <c r="E3" s="116" t="s">
        <v>386</v>
      </c>
      <c r="F3" s="117" t="s">
        <v>2323</v>
      </c>
      <c r="G3" s="116">
        <v>0.095</v>
      </c>
      <c r="H3" s="116" t="s">
        <v>2324</v>
      </c>
      <c r="I3" s="116" t="s">
        <v>1192</v>
      </c>
      <c r="J3" s="116">
        <v>330.8</v>
      </c>
      <c r="K3" s="116" t="s">
        <v>216</v>
      </c>
      <c r="L3" s="116"/>
    </row>
    <row r="4" spans="1:12" ht="33.75">
      <c r="A4" s="116">
        <v>2</v>
      </c>
      <c r="B4" s="116" t="s">
        <v>2325</v>
      </c>
      <c r="C4" s="116" t="s">
        <v>2326</v>
      </c>
      <c r="D4" s="116">
        <v>84711</v>
      </c>
      <c r="E4" s="116" t="s">
        <v>91</v>
      </c>
      <c r="F4" s="117" t="s">
        <v>2327</v>
      </c>
      <c r="G4" s="116">
        <v>0.0802</v>
      </c>
      <c r="H4" s="116" t="s">
        <v>2324</v>
      </c>
      <c r="I4" s="116" t="s">
        <v>87</v>
      </c>
      <c r="J4" s="116">
        <v>238</v>
      </c>
      <c r="K4" s="116" t="s">
        <v>216</v>
      </c>
      <c r="L4" s="116" t="s">
        <v>2328</v>
      </c>
    </row>
    <row r="5" spans="1:12" ht="33.75">
      <c r="A5" s="116">
        <v>3</v>
      </c>
      <c r="B5" s="116" t="s">
        <v>2329</v>
      </c>
      <c r="C5" s="116" t="s">
        <v>2330</v>
      </c>
      <c r="D5" s="116">
        <v>84711</v>
      </c>
      <c r="E5" s="116" t="s">
        <v>91</v>
      </c>
      <c r="F5" s="117" t="s">
        <v>2331</v>
      </c>
      <c r="G5" s="116">
        <v>0.05</v>
      </c>
      <c r="H5" s="116" t="s">
        <v>2324</v>
      </c>
      <c r="I5" s="116" t="s">
        <v>87</v>
      </c>
      <c r="J5" s="116">
        <v>800</v>
      </c>
      <c r="K5" s="116" t="s">
        <v>216</v>
      </c>
      <c r="L5" s="116"/>
    </row>
    <row r="6" spans="1:12" ht="33.75">
      <c r="A6" s="116">
        <v>4</v>
      </c>
      <c r="B6" s="116" t="s">
        <v>2332</v>
      </c>
      <c r="C6" s="116" t="s">
        <v>2333</v>
      </c>
      <c r="D6" s="116">
        <v>84853</v>
      </c>
      <c r="E6" s="116" t="s">
        <v>94</v>
      </c>
      <c r="F6" s="117" t="s">
        <v>2334</v>
      </c>
      <c r="G6" s="116">
        <v>0.061</v>
      </c>
      <c r="H6" s="116" t="s">
        <v>2324</v>
      </c>
      <c r="I6" s="116" t="s">
        <v>87</v>
      </c>
      <c r="J6" s="116">
        <v>600</v>
      </c>
      <c r="K6" s="116"/>
      <c r="L6" s="116"/>
    </row>
    <row r="7" spans="1:12" ht="33.75">
      <c r="A7" s="116">
        <v>5</v>
      </c>
      <c r="B7" s="116" t="s">
        <v>2335</v>
      </c>
      <c r="C7" s="116" t="s">
        <v>2336</v>
      </c>
      <c r="D7" s="116">
        <v>84853</v>
      </c>
      <c r="E7" s="116" t="s">
        <v>94</v>
      </c>
      <c r="F7" s="117" t="s">
        <v>2337</v>
      </c>
      <c r="G7" s="116">
        <v>0.0653</v>
      </c>
      <c r="H7" s="116" t="s">
        <v>2324</v>
      </c>
      <c r="I7" s="116" t="s">
        <v>87</v>
      </c>
      <c r="J7" s="116">
        <v>256.1</v>
      </c>
      <c r="K7" s="116" t="s">
        <v>216</v>
      </c>
      <c r="L7" s="116" t="s">
        <v>2328</v>
      </c>
    </row>
    <row r="8" spans="1:12" ht="22.5">
      <c r="A8" s="116">
        <v>6</v>
      </c>
      <c r="B8" s="116" t="s">
        <v>2338</v>
      </c>
      <c r="C8" s="116" t="s">
        <v>2339</v>
      </c>
      <c r="D8" s="116">
        <v>84711</v>
      </c>
      <c r="E8" s="116" t="s">
        <v>91</v>
      </c>
      <c r="F8" s="117" t="s">
        <v>2340</v>
      </c>
      <c r="G8" s="116">
        <v>0.044</v>
      </c>
      <c r="H8" s="116" t="s">
        <v>2071</v>
      </c>
      <c r="I8" s="116" t="s">
        <v>2341</v>
      </c>
      <c r="J8" s="116">
        <v>800</v>
      </c>
      <c r="K8" s="116">
        <v>2018</v>
      </c>
      <c r="L8" s="116" t="s">
        <v>216</v>
      </c>
    </row>
    <row r="9" spans="1:12" ht="22.5">
      <c r="A9" s="116">
        <v>7</v>
      </c>
      <c r="B9" s="116" t="s">
        <v>2342</v>
      </c>
      <c r="C9" s="116" t="s">
        <v>2343</v>
      </c>
      <c r="D9" s="116">
        <v>84853</v>
      </c>
      <c r="E9" s="116" t="s">
        <v>94</v>
      </c>
      <c r="F9" s="117" t="s">
        <v>2344</v>
      </c>
      <c r="G9" s="116">
        <v>0.05</v>
      </c>
      <c r="H9" s="116" t="s">
        <v>2071</v>
      </c>
      <c r="I9" s="116" t="s">
        <v>2341</v>
      </c>
      <c r="J9" s="116">
        <v>600</v>
      </c>
      <c r="K9" s="116">
        <v>2018</v>
      </c>
      <c r="L9" s="116" t="s">
        <v>216</v>
      </c>
    </row>
    <row r="10" spans="1:12" ht="22.5">
      <c r="A10" s="116">
        <v>8</v>
      </c>
      <c r="B10" s="116" t="s">
        <v>2345</v>
      </c>
      <c r="C10" s="116" t="s">
        <v>2346</v>
      </c>
      <c r="D10" s="116">
        <v>84853</v>
      </c>
      <c r="E10" s="116" t="s">
        <v>94</v>
      </c>
      <c r="F10" s="117" t="s">
        <v>2347</v>
      </c>
      <c r="G10" s="116">
        <v>0.05</v>
      </c>
      <c r="H10" s="116" t="s">
        <v>2071</v>
      </c>
      <c r="I10" s="116" t="s">
        <v>2341</v>
      </c>
      <c r="J10" s="116">
        <v>800</v>
      </c>
      <c r="K10" s="116">
        <v>2018</v>
      </c>
      <c r="L10" s="116"/>
    </row>
    <row r="11" spans="1:12" ht="33.75">
      <c r="A11" s="116">
        <v>9</v>
      </c>
      <c r="B11" s="116" t="s">
        <v>2348</v>
      </c>
      <c r="C11" s="116" t="s">
        <v>2349</v>
      </c>
      <c r="D11" s="116">
        <v>84711</v>
      </c>
      <c r="E11" s="116" t="s">
        <v>91</v>
      </c>
      <c r="F11" s="117" t="s">
        <v>2350</v>
      </c>
      <c r="G11" s="116">
        <v>0.06</v>
      </c>
      <c r="H11" s="116" t="s">
        <v>2071</v>
      </c>
      <c r="I11" s="116" t="s">
        <v>87</v>
      </c>
      <c r="J11" s="116" t="s">
        <v>216</v>
      </c>
      <c r="K11" s="116" t="s">
        <v>216</v>
      </c>
      <c r="L11" s="116"/>
    </row>
    <row r="12" spans="1:12" ht="36" customHeight="1">
      <c r="A12" s="116">
        <v>10</v>
      </c>
      <c r="B12" s="116" t="s">
        <v>2351</v>
      </c>
      <c r="C12" s="116" t="s">
        <v>2352</v>
      </c>
      <c r="D12" s="116">
        <v>84711</v>
      </c>
      <c r="E12" s="116" t="s">
        <v>94</v>
      </c>
      <c r="F12" s="117" t="s">
        <v>2353</v>
      </c>
      <c r="G12" s="116">
        <v>0.0704</v>
      </c>
      <c r="H12" s="116" t="s">
        <v>2071</v>
      </c>
      <c r="I12" s="116" t="s">
        <v>87</v>
      </c>
      <c r="J12" s="116" t="s">
        <v>216</v>
      </c>
      <c r="K12" s="116" t="s">
        <v>216</v>
      </c>
      <c r="L12" s="116" t="s">
        <v>2354</v>
      </c>
    </row>
    <row r="13" spans="1:12" ht="101.25">
      <c r="A13" s="116">
        <v>11</v>
      </c>
      <c r="B13" s="116" t="s">
        <v>2355</v>
      </c>
      <c r="C13" s="116" t="s">
        <v>2356</v>
      </c>
      <c r="D13" s="116">
        <v>22001</v>
      </c>
      <c r="E13" s="116" t="s">
        <v>173</v>
      </c>
      <c r="F13" s="117" t="s">
        <v>2357</v>
      </c>
      <c r="G13" s="116">
        <v>2.5589</v>
      </c>
      <c r="H13" s="116" t="s">
        <v>2358</v>
      </c>
      <c r="I13" s="116" t="s">
        <v>2359</v>
      </c>
      <c r="J13" s="116" t="s">
        <v>2360</v>
      </c>
      <c r="K13" s="116" t="s">
        <v>216</v>
      </c>
      <c r="L13" s="116" t="s">
        <v>216</v>
      </c>
    </row>
    <row r="14" spans="1:12" ht="67.5">
      <c r="A14" s="116">
        <v>12</v>
      </c>
      <c r="B14" s="116" t="s">
        <v>2361</v>
      </c>
      <c r="C14" s="116" t="s">
        <v>2362</v>
      </c>
      <c r="D14" s="116">
        <v>63701</v>
      </c>
      <c r="E14" s="116" t="s">
        <v>2363</v>
      </c>
      <c r="F14" s="117" t="s">
        <v>2364</v>
      </c>
      <c r="G14" s="116">
        <v>0.225</v>
      </c>
      <c r="H14" s="116" t="s">
        <v>2324</v>
      </c>
      <c r="I14" s="116" t="s">
        <v>1192</v>
      </c>
      <c r="J14" s="116">
        <v>68</v>
      </c>
      <c r="K14" s="116"/>
      <c r="L14" s="116"/>
    </row>
    <row r="15" spans="1:12" ht="225">
      <c r="A15" s="116">
        <v>13</v>
      </c>
      <c r="B15" s="116" t="s">
        <v>2365</v>
      </c>
      <c r="C15" s="116" t="s">
        <v>2366</v>
      </c>
      <c r="D15" s="116">
        <v>83906</v>
      </c>
      <c r="E15" s="116" t="s">
        <v>2367</v>
      </c>
      <c r="F15" s="117" t="s">
        <v>2368</v>
      </c>
      <c r="G15" s="116">
        <v>11.93</v>
      </c>
      <c r="H15" s="116" t="s">
        <v>2369</v>
      </c>
      <c r="I15" s="116" t="s">
        <v>1192</v>
      </c>
      <c r="J15" s="116">
        <v>635000</v>
      </c>
      <c r="K15" s="116"/>
      <c r="L15" s="116" t="s">
        <v>2370</v>
      </c>
    </row>
    <row r="16" spans="1:12" ht="45">
      <c r="A16" s="116">
        <v>14</v>
      </c>
      <c r="B16" s="116" t="s">
        <v>2371</v>
      </c>
      <c r="C16" s="116" t="s">
        <v>2372</v>
      </c>
      <c r="D16" s="116">
        <v>17050</v>
      </c>
      <c r="E16" s="116" t="s">
        <v>36</v>
      </c>
      <c r="F16" s="117" t="s">
        <v>2373</v>
      </c>
      <c r="G16" s="116">
        <v>0.39</v>
      </c>
      <c r="H16" s="116" t="s">
        <v>1118</v>
      </c>
      <c r="I16" s="116" t="s">
        <v>2374</v>
      </c>
      <c r="J16" s="116">
        <v>120</v>
      </c>
      <c r="K16" s="116">
        <v>2016</v>
      </c>
      <c r="L16" s="116" t="s">
        <v>2375</v>
      </c>
    </row>
    <row r="17" spans="1:12" ht="45">
      <c r="A17" s="116">
        <v>15</v>
      </c>
      <c r="B17" s="116" t="s">
        <v>2376</v>
      </c>
      <c r="C17" s="116" t="s">
        <v>2377</v>
      </c>
      <c r="D17" s="116">
        <v>17050</v>
      </c>
      <c r="E17" s="116" t="s">
        <v>36</v>
      </c>
      <c r="F17" s="117" t="s">
        <v>2378</v>
      </c>
      <c r="G17" s="116">
        <v>1.75</v>
      </c>
      <c r="H17" s="116" t="s">
        <v>1118</v>
      </c>
      <c r="I17" s="116" t="s">
        <v>2374</v>
      </c>
      <c r="J17" s="116">
        <v>31</v>
      </c>
      <c r="K17" s="116">
        <v>2016</v>
      </c>
      <c r="L17" s="116" t="s">
        <v>2072</v>
      </c>
    </row>
    <row r="18" spans="1:12" ht="123.75">
      <c r="A18" s="116">
        <v>16</v>
      </c>
      <c r="B18" s="116" t="s">
        <v>2379</v>
      </c>
      <c r="C18" s="116" t="s">
        <v>2380</v>
      </c>
      <c r="D18" s="116">
        <v>32017</v>
      </c>
      <c r="E18" s="116" t="s">
        <v>173</v>
      </c>
      <c r="F18" s="117" t="s">
        <v>2381</v>
      </c>
      <c r="G18" s="116">
        <v>6.946</v>
      </c>
      <c r="H18" s="116" t="s">
        <v>2324</v>
      </c>
      <c r="I18" s="116" t="s">
        <v>2382</v>
      </c>
      <c r="J18" s="116" t="s">
        <v>2383</v>
      </c>
      <c r="K18" s="116">
        <v>2019</v>
      </c>
      <c r="L18" s="116" t="s">
        <v>2384</v>
      </c>
    </row>
    <row r="19" spans="1:12" ht="56.25">
      <c r="A19" s="116">
        <v>17</v>
      </c>
      <c r="B19" s="116" t="s">
        <v>2385</v>
      </c>
      <c r="C19" s="116" t="s">
        <v>2386</v>
      </c>
      <c r="D19" s="116">
        <v>42201</v>
      </c>
      <c r="E19" s="116" t="s">
        <v>255</v>
      </c>
      <c r="F19" s="117" t="s">
        <v>2387</v>
      </c>
      <c r="G19" s="116">
        <v>1.0354</v>
      </c>
      <c r="H19" s="116" t="s">
        <v>2324</v>
      </c>
      <c r="I19" s="116" t="s">
        <v>55</v>
      </c>
      <c r="J19" s="116">
        <v>4925</v>
      </c>
      <c r="K19" s="116">
        <v>2016</v>
      </c>
      <c r="L19" s="116" t="s">
        <v>2388</v>
      </c>
    </row>
    <row r="20" spans="1:12" ht="33.75">
      <c r="A20" s="116">
        <v>18</v>
      </c>
      <c r="B20" s="116" t="s">
        <v>2389</v>
      </c>
      <c r="C20" s="116" t="s">
        <v>2390</v>
      </c>
      <c r="D20" s="116">
        <v>63951</v>
      </c>
      <c r="E20" s="116" t="s">
        <v>279</v>
      </c>
      <c r="F20" s="117" t="s">
        <v>2391</v>
      </c>
      <c r="G20" s="116">
        <v>0.1502</v>
      </c>
      <c r="H20" s="116" t="s">
        <v>2324</v>
      </c>
      <c r="I20" s="116" t="s">
        <v>2392</v>
      </c>
      <c r="J20" s="116">
        <v>373</v>
      </c>
      <c r="K20" s="116">
        <v>2018</v>
      </c>
      <c r="L20" s="116"/>
    </row>
    <row r="21" spans="1:12" ht="33.75">
      <c r="A21" s="116">
        <v>19</v>
      </c>
      <c r="B21" s="116" t="s">
        <v>2393</v>
      </c>
      <c r="C21" s="116" t="s">
        <v>2394</v>
      </c>
      <c r="D21" s="116">
        <v>84170</v>
      </c>
      <c r="E21" s="116" t="s">
        <v>386</v>
      </c>
      <c r="F21" s="117" t="s">
        <v>2395</v>
      </c>
      <c r="G21" s="116">
        <v>0.16</v>
      </c>
      <c r="H21" s="116" t="s">
        <v>2324</v>
      </c>
      <c r="I21" s="116" t="s">
        <v>2392</v>
      </c>
      <c r="J21" s="116">
        <v>88</v>
      </c>
      <c r="K21" s="116">
        <v>2018</v>
      </c>
      <c r="L21" s="116" t="s">
        <v>2396</v>
      </c>
    </row>
    <row r="22" spans="1:12" ht="101.25">
      <c r="A22" s="116">
        <v>20</v>
      </c>
      <c r="B22" s="116" t="s">
        <v>2397</v>
      </c>
      <c r="C22" s="116" t="s">
        <v>2398</v>
      </c>
      <c r="D22" s="116">
        <v>22001</v>
      </c>
      <c r="E22" s="116" t="s">
        <v>173</v>
      </c>
      <c r="F22" s="117" t="s">
        <v>2399</v>
      </c>
      <c r="G22" s="116" t="s">
        <v>2400</v>
      </c>
      <c r="H22" s="116" t="s">
        <v>2369</v>
      </c>
      <c r="I22" s="116" t="s">
        <v>2392</v>
      </c>
      <c r="J22" s="116" t="s">
        <v>2401</v>
      </c>
      <c r="K22" s="116"/>
      <c r="L22" s="116" t="s">
        <v>2402</v>
      </c>
    </row>
    <row r="23" spans="1:12" ht="56.25">
      <c r="A23" s="116">
        <v>21</v>
      </c>
      <c r="B23" s="116" t="s">
        <v>2403</v>
      </c>
      <c r="C23" s="116" t="s">
        <v>2404</v>
      </c>
      <c r="D23" s="116"/>
      <c r="E23" s="116" t="s">
        <v>386</v>
      </c>
      <c r="F23" s="117" t="s">
        <v>2405</v>
      </c>
      <c r="G23" s="116">
        <v>0.77</v>
      </c>
      <c r="H23" s="116" t="s">
        <v>2071</v>
      </c>
      <c r="I23" s="116" t="s">
        <v>2392</v>
      </c>
      <c r="J23" s="116">
        <v>258.7</v>
      </c>
      <c r="K23" s="116">
        <v>2018</v>
      </c>
      <c r="L23" s="116" t="s">
        <v>2406</v>
      </c>
    </row>
    <row r="24" spans="1:12" ht="33.75">
      <c r="A24" s="116">
        <v>22</v>
      </c>
      <c r="B24" s="116" t="s">
        <v>2407</v>
      </c>
      <c r="C24" s="116" t="s">
        <v>2408</v>
      </c>
      <c r="D24" s="116">
        <v>84711</v>
      </c>
      <c r="E24" s="116" t="s">
        <v>91</v>
      </c>
      <c r="F24" s="117" t="s">
        <v>2409</v>
      </c>
      <c r="G24" s="116">
        <v>0.0452</v>
      </c>
      <c r="H24" s="116" t="s">
        <v>2071</v>
      </c>
      <c r="I24" s="116" t="s">
        <v>2341</v>
      </c>
      <c r="J24" s="116"/>
      <c r="K24" s="116">
        <v>2018</v>
      </c>
      <c r="L24" s="116" t="s">
        <v>2406</v>
      </c>
    </row>
    <row r="25" spans="1:12" ht="22.5">
      <c r="A25" s="116">
        <v>23</v>
      </c>
      <c r="B25" s="116" t="s">
        <v>2410</v>
      </c>
      <c r="C25" s="116" t="s">
        <v>2411</v>
      </c>
      <c r="D25" s="116">
        <v>84853</v>
      </c>
      <c r="E25" s="116" t="s">
        <v>94</v>
      </c>
      <c r="F25" s="117" t="s">
        <v>2412</v>
      </c>
      <c r="G25" s="116">
        <v>0.0407</v>
      </c>
      <c r="H25" s="116" t="s">
        <v>2071</v>
      </c>
      <c r="I25" s="116" t="s">
        <v>2341</v>
      </c>
      <c r="J25" s="116"/>
      <c r="K25" s="116">
        <v>2018</v>
      </c>
      <c r="L25" s="116" t="s">
        <v>2406</v>
      </c>
    </row>
    <row r="26" spans="1:12" ht="33.75">
      <c r="A26" s="116">
        <v>24</v>
      </c>
      <c r="B26" s="116" t="s">
        <v>2413</v>
      </c>
      <c r="C26" s="116" t="s">
        <v>2414</v>
      </c>
      <c r="D26" s="116">
        <v>84853</v>
      </c>
      <c r="E26" s="116" t="s">
        <v>91</v>
      </c>
      <c r="F26" s="117" t="s">
        <v>2415</v>
      </c>
      <c r="G26" s="116">
        <v>0.065</v>
      </c>
      <c r="H26" s="116" t="s">
        <v>2071</v>
      </c>
      <c r="I26" s="116" t="s">
        <v>2341</v>
      </c>
      <c r="J26" s="116"/>
      <c r="K26" s="116">
        <v>2018</v>
      </c>
      <c r="L26" s="116" t="s">
        <v>2406</v>
      </c>
    </row>
    <row r="27" spans="1:12" ht="22.5">
      <c r="A27" s="116">
        <v>25</v>
      </c>
      <c r="B27" s="116" t="s">
        <v>2416</v>
      </c>
      <c r="C27" s="116" t="s">
        <v>2417</v>
      </c>
      <c r="D27" s="116">
        <v>84853</v>
      </c>
      <c r="E27" s="116" t="s">
        <v>94</v>
      </c>
      <c r="F27" s="117" t="s">
        <v>2418</v>
      </c>
      <c r="G27" s="116">
        <v>0.0331</v>
      </c>
      <c r="H27" s="116" t="s">
        <v>2071</v>
      </c>
      <c r="I27" s="116" t="s">
        <v>2341</v>
      </c>
      <c r="J27" s="116"/>
      <c r="K27" s="116">
        <v>2018</v>
      </c>
      <c r="L27" s="116" t="s">
        <v>2406</v>
      </c>
    </row>
    <row r="28" spans="1:12" ht="22.5">
      <c r="A28" s="116">
        <v>26</v>
      </c>
      <c r="B28" s="116" t="s">
        <v>2419</v>
      </c>
      <c r="C28" s="116" t="s">
        <v>2420</v>
      </c>
      <c r="D28" s="116">
        <v>84853</v>
      </c>
      <c r="E28" s="116" t="s">
        <v>94</v>
      </c>
      <c r="F28" s="117" t="s">
        <v>2421</v>
      </c>
      <c r="G28" s="116">
        <v>0.03</v>
      </c>
      <c r="H28" s="116" t="s">
        <v>2071</v>
      </c>
      <c r="I28" s="116" t="s">
        <v>2341</v>
      </c>
      <c r="J28" s="116"/>
      <c r="K28" s="116">
        <v>2018</v>
      </c>
      <c r="L28" s="116" t="s">
        <v>2406</v>
      </c>
    </row>
    <row r="29" spans="1:12" ht="22.5">
      <c r="A29" s="116">
        <v>27</v>
      </c>
      <c r="B29" s="116" t="s">
        <v>2422</v>
      </c>
      <c r="C29" s="116" t="s">
        <v>2423</v>
      </c>
      <c r="D29" s="116">
        <v>84853</v>
      </c>
      <c r="E29" s="116" t="s">
        <v>94</v>
      </c>
      <c r="F29" s="117" t="s">
        <v>2424</v>
      </c>
      <c r="G29" s="116">
        <v>0.0375</v>
      </c>
      <c r="H29" s="116" t="s">
        <v>2071</v>
      </c>
      <c r="I29" s="116" t="s">
        <v>2341</v>
      </c>
      <c r="J29" s="116"/>
      <c r="K29" s="116">
        <v>2018</v>
      </c>
      <c r="L29" s="116" t="s">
        <v>2406</v>
      </c>
    </row>
    <row r="30" spans="1:12" ht="22.5">
      <c r="A30" s="116">
        <v>28</v>
      </c>
      <c r="B30" s="116" t="s">
        <v>2425</v>
      </c>
      <c r="C30" s="116" t="s">
        <v>2426</v>
      </c>
      <c r="D30" s="116">
        <v>84853</v>
      </c>
      <c r="E30" s="116" t="s">
        <v>94</v>
      </c>
      <c r="F30" s="117" t="s">
        <v>2427</v>
      </c>
      <c r="G30" s="116">
        <v>0.041</v>
      </c>
      <c r="H30" s="116" t="s">
        <v>2071</v>
      </c>
      <c r="I30" s="116" t="s">
        <v>2341</v>
      </c>
      <c r="J30" s="116"/>
      <c r="K30" s="116">
        <v>2018</v>
      </c>
      <c r="L30" s="116" t="s">
        <v>2406</v>
      </c>
    </row>
    <row r="31" spans="1:12" ht="22.5">
      <c r="A31" s="116">
        <v>29</v>
      </c>
      <c r="B31" s="116" t="s">
        <v>2428</v>
      </c>
      <c r="C31" s="116" t="s">
        <v>2429</v>
      </c>
      <c r="D31" s="116">
        <v>84853</v>
      </c>
      <c r="E31" s="116" t="s">
        <v>94</v>
      </c>
      <c r="F31" s="117" t="s">
        <v>2430</v>
      </c>
      <c r="G31" s="116">
        <v>0.05</v>
      </c>
      <c r="H31" s="116" t="s">
        <v>2071</v>
      </c>
      <c r="I31" s="116" t="s">
        <v>2341</v>
      </c>
      <c r="J31" s="116"/>
      <c r="K31" s="116">
        <v>2018</v>
      </c>
      <c r="L31" s="116" t="s">
        <v>2406</v>
      </c>
    </row>
    <row r="32" spans="1:18" s="110" customFormat="1" ht="56.25">
      <c r="A32" s="116">
        <v>30</v>
      </c>
      <c r="B32" s="116" t="s">
        <v>2431</v>
      </c>
      <c r="C32" s="57" t="s">
        <v>306</v>
      </c>
      <c r="D32" s="57" t="s">
        <v>306</v>
      </c>
      <c r="E32" s="57" t="s">
        <v>592</v>
      </c>
      <c r="F32" s="57" t="s">
        <v>2432</v>
      </c>
      <c r="G32" s="57">
        <v>0.3486</v>
      </c>
      <c r="H32" s="116" t="s">
        <v>2324</v>
      </c>
      <c r="I32" s="57" t="s">
        <v>1371</v>
      </c>
      <c r="K32" s="57"/>
      <c r="L32" s="57"/>
      <c r="M32" s="57"/>
      <c r="O32" s="57"/>
      <c r="P32" s="57"/>
      <c r="Q32" s="57" t="s">
        <v>639</v>
      </c>
      <c r="R32" s="57" t="s">
        <v>860</v>
      </c>
    </row>
    <row r="33" spans="1:18" s="110" customFormat="1" ht="22.5">
      <c r="A33" s="116">
        <v>31</v>
      </c>
      <c r="B33" s="116" t="s">
        <v>2433</v>
      </c>
      <c r="C33" s="57" t="s">
        <v>1478</v>
      </c>
      <c r="D33" s="57"/>
      <c r="E33" s="57" t="s">
        <v>592</v>
      </c>
      <c r="F33" s="57" t="s">
        <v>2434</v>
      </c>
      <c r="G33" s="57">
        <v>0.041</v>
      </c>
      <c r="H33" s="116" t="s">
        <v>2324</v>
      </c>
      <c r="I33" s="57" t="s">
        <v>1371</v>
      </c>
      <c r="K33" s="57"/>
      <c r="L33" s="57"/>
      <c r="M33" s="120"/>
      <c r="O33" s="120"/>
      <c r="P33" s="120"/>
      <c r="Q33" s="120"/>
      <c r="R33" s="120"/>
    </row>
    <row r="34" spans="1:18" s="110" customFormat="1" ht="28.5">
      <c r="A34" s="116">
        <v>32</v>
      </c>
      <c r="B34" s="116" t="s">
        <v>2435</v>
      </c>
      <c r="C34" s="57" t="s">
        <v>1527</v>
      </c>
      <c r="D34" s="57"/>
      <c r="E34" s="57" t="s">
        <v>2436</v>
      </c>
      <c r="F34" s="118" t="s">
        <v>2437</v>
      </c>
      <c r="G34" s="57">
        <v>0.002</v>
      </c>
      <c r="H34" s="116" t="s">
        <v>2324</v>
      </c>
      <c r="I34" s="57" t="s">
        <v>1253</v>
      </c>
      <c r="K34" s="57"/>
      <c r="L34" s="57"/>
      <c r="M34" s="120"/>
      <c r="O34" s="120"/>
      <c r="P34" s="120"/>
      <c r="Q34" s="120"/>
      <c r="R34" s="120"/>
    </row>
    <row r="35" spans="1:12" ht="33.75">
      <c r="A35" s="116">
        <v>33</v>
      </c>
      <c r="B35" s="116" t="s">
        <v>2438</v>
      </c>
      <c r="C35" s="116" t="s">
        <v>2439</v>
      </c>
      <c r="D35" s="116">
        <v>84711</v>
      </c>
      <c r="E35" s="116" t="s">
        <v>91</v>
      </c>
      <c r="F35" s="117" t="s">
        <v>2440</v>
      </c>
      <c r="G35" s="116">
        <v>0.6448</v>
      </c>
      <c r="H35" s="116" t="s">
        <v>2369</v>
      </c>
      <c r="I35" s="116" t="s">
        <v>2341</v>
      </c>
      <c r="J35" s="116">
        <v>20270</v>
      </c>
      <c r="K35" s="116">
        <v>2017</v>
      </c>
      <c r="L35" s="116" t="s">
        <v>2441</v>
      </c>
    </row>
    <row r="36" spans="1:12" ht="45">
      <c r="A36" s="116">
        <v>34</v>
      </c>
      <c r="B36" s="116" t="s">
        <v>2442</v>
      </c>
      <c r="C36" s="116" t="s">
        <v>2443</v>
      </c>
      <c r="D36" s="116">
        <v>84711</v>
      </c>
      <c r="E36" s="116" t="s">
        <v>91</v>
      </c>
      <c r="F36" s="117" t="s">
        <v>2444</v>
      </c>
      <c r="G36" s="116">
        <v>0.079</v>
      </c>
      <c r="H36" s="116" t="s">
        <v>2071</v>
      </c>
      <c r="I36" s="116" t="s">
        <v>2341</v>
      </c>
      <c r="J36" s="116"/>
      <c r="K36" s="116">
        <v>2018</v>
      </c>
      <c r="L36" s="116"/>
    </row>
    <row r="37" spans="1:12" ht="56.25">
      <c r="A37" s="116">
        <v>35</v>
      </c>
      <c r="B37" s="116" t="s">
        <v>2445</v>
      </c>
      <c r="C37" s="116" t="s">
        <v>2446</v>
      </c>
      <c r="D37" s="116"/>
      <c r="E37" s="116" t="s">
        <v>79</v>
      </c>
      <c r="F37" s="117" t="s">
        <v>2447</v>
      </c>
      <c r="G37" s="116">
        <v>0.245</v>
      </c>
      <c r="H37" s="116" t="s">
        <v>2071</v>
      </c>
      <c r="I37" s="116" t="s">
        <v>2341</v>
      </c>
      <c r="J37" s="116"/>
      <c r="K37" s="116"/>
      <c r="L37" s="116"/>
    </row>
    <row r="38" spans="1:12" ht="45">
      <c r="A38" s="116">
        <v>36</v>
      </c>
      <c r="B38" s="116" t="s">
        <v>2448</v>
      </c>
      <c r="C38" s="116" t="s">
        <v>2449</v>
      </c>
      <c r="D38" s="116">
        <v>84711</v>
      </c>
      <c r="E38" s="116" t="s">
        <v>91</v>
      </c>
      <c r="F38" s="117" t="s">
        <v>2450</v>
      </c>
      <c r="G38" s="116">
        <v>0.1041</v>
      </c>
      <c r="H38" s="116" t="s">
        <v>2324</v>
      </c>
      <c r="I38" s="116" t="s">
        <v>2341</v>
      </c>
      <c r="J38" s="116">
        <v>1300</v>
      </c>
      <c r="K38" s="116"/>
      <c r="L38" s="116"/>
    </row>
    <row r="39" spans="1:12" ht="22.5">
      <c r="A39" s="116">
        <v>37</v>
      </c>
      <c r="B39" s="116" t="s">
        <v>2451</v>
      </c>
      <c r="C39" s="116" t="s">
        <v>2452</v>
      </c>
      <c r="D39" s="116">
        <v>84853</v>
      </c>
      <c r="E39" s="116" t="s">
        <v>94</v>
      </c>
      <c r="F39" s="117" t="s">
        <v>2453</v>
      </c>
      <c r="G39" s="116">
        <v>0.2163</v>
      </c>
      <c r="H39" s="116" t="s">
        <v>2324</v>
      </c>
      <c r="I39" s="116" t="s">
        <v>2341</v>
      </c>
      <c r="J39" s="116">
        <v>1100</v>
      </c>
      <c r="K39" s="116"/>
      <c r="L39" s="116"/>
    </row>
    <row r="40" spans="1:12" ht="33.75">
      <c r="A40" s="116">
        <v>38</v>
      </c>
      <c r="B40" s="116" t="s">
        <v>2454</v>
      </c>
      <c r="C40" s="116" t="s">
        <v>2455</v>
      </c>
      <c r="D40" s="116">
        <v>84711</v>
      </c>
      <c r="E40" s="116" t="s">
        <v>91</v>
      </c>
      <c r="F40" s="117" t="s">
        <v>2456</v>
      </c>
      <c r="G40" s="116">
        <v>0.2853</v>
      </c>
      <c r="H40" s="116" t="s">
        <v>2324</v>
      </c>
      <c r="I40" s="116" t="s">
        <v>2341</v>
      </c>
      <c r="J40" s="116">
        <v>1116.6</v>
      </c>
      <c r="K40" s="116"/>
      <c r="L40" s="116"/>
    </row>
    <row r="41" spans="1:12" ht="33.75">
      <c r="A41" s="116">
        <v>39</v>
      </c>
      <c r="B41" s="116" t="s">
        <v>2457</v>
      </c>
      <c r="C41" s="116" t="s">
        <v>2458</v>
      </c>
      <c r="D41" s="116">
        <v>84711</v>
      </c>
      <c r="E41" s="116" t="s">
        <v>91</v>
      </c>
      <c r="F41" s="117" t="s">
        <v>2459</v>
      </c>
      <c r="G41" s="116">
        <v>0.111</v>
      </c>
      <c r="H41" s="116" t="s">
        <v>2324</v>
      </c>
      <c r="I41" s="116" t="s">
        <v>2341</v>
      </c>
      <c r="J41" s="116">
        <v>1610.6</v>
      </c>
      <c r="K41" s="116"/>
      <c r="L41" s="116"/>
    </row>
    <row r="42" spans="1:12" ht="22.5">
      <c r="A42" s="116">
        <v>40</v>
      </c>
      <c r="B42" s="116" t="s">
        <v>2460</v>
      </c>
      <c r="C42" s="116" t="s">
        <v>2461</v>
      </c>
      <c r="D42" s="116"/>
      <c r="E42" s="116" t="s">
        <v>94</v>
      </c>
      <c r="F42" s="117" t="s">
        <v>2462</v>
      </c>
      <c r="G42" s="116">
        <v>0.1281</v>
      </c>
      <c r="H42" s="116" t="s">
        <v>2324</v>
      </c>
      <c r="I42" s="116" t="s">
        <v>2341</v>
      </c>
      <c r="J42" s="116">
        <v>1046.3</v>
      </c>
      <c r="K42" s="116"/>
      <c r="L42" s="116"/>
    </row>
    <row r="43" spans="1:12" ht="33.75">
      <c r="A43" s="116">
        <v>41</v>
      </c>
      <c r="B43" s="116" t="s">
        <v>2463</v>
      </c>
      <c r="C43" s="116" t="s">
        <v>2464</v>
      </c>
      <c r="D43" s="116">
        <v>84853</v>
      </c>
      <c r="E43" s="116" t="s">
        <v>91</v>
      </c>
      <c r="F43" s="117" t="s">
        <v>2465</v>
      </c>
      <c r="G43" s="116">
        <v>0.1791</v>
      </c>
      <c r="H43" s="116" t="s">
        <v>2071</v>
      </c>
      <c r="I43" s="116" t="s">
        <v>2341</v>
      </c>
      <c r="J43" s="116" t="s">
        <v>216</v>
      </c>
      <c r="K43" s="116"/>
      <c r="L43" s="116"/>
    </row>
    <row r="44" spans="1:12" ht="45">
      <c r="A44" s="116">
        <v>42</v>
      </c>
      <c r="B44" s="116" t="s">
        <v>2466</v>
      </c>
      <c r="C44" s="116" t="s">
        <v>2467</v>
      </c>
      <c r="D44" s="116">
        <v>84711</v>
      </c>
      <c r="E44" s="116" t="s">
        <v>91</v>
      </c>
      <c r="F44" s="117" t="s">
        <v>2468</v>
      </c>
      <c r="G44" s="116">
        <v>0.0887</v>
      </c>
      <c r="H44" s="116" t="s">
        <v>2071</v>
      </c>
      <c r="I44" s="116" t="s">
        <v>2341</v>
      </c>
      <c r="J44" s="116">
        <v>2000</v>
      </c>
      <c r="K44" s="116"/>
      <c r="L44" s="116"/>
    </row>
    <row r="45" spans="1:12" ht="22.5">
      <c r="A45" s="116">
        <v>43</v>
      </c>
      <c r="B45" s="116" t="s">
        <v>2469</v>
      </c>
      <c r="C45" s="116" t="s">
        <v>2470</v>
      </c>
      <c r="D45" s="116">
        <v>84711</v>
      </c>
      <c r="E45" s="116" t="s">
        <v>91</v>
      </c>
      <c r="F45" s="117" t="s">
        <v>2471</v>
      </c>
      <c r="G45" s="116">
        <v>0.0837</v>
      </c>
      <c r="H45" s="116" t="s">
        <v>2071</v>
      </c>
      <c r="I45" s="116" t="s">
        <v>2341</v>
      </c>
      <c r="J45" s="116">
        <v>1200</v>
      </c>
      <c r="K45" s="116"/>
      <c r="L45" s="116" t="s">
        <v>216</v>
      </c>
    </row>
    <row r="46" spans="1:12" ht="22.5">
      <c r="A46" s="116">
        <v>44</v>
      </c>
      <c r="B46" s="116" t="s">
        <v>2472</v>
      </c>
      <c r="C46" s="116" t="s">
        <v>2473</v>
      </c>
      <c r="D46" s="116"/>
      <c r="E46" s="116" t="s">
        <v>91</v>
      </c>
      <c r="F46" s="117" t="s">
        <v>2474</v>
      </c>
      <c r="G46" s="116">
        <v>0.39</v>
      </c>
      <c r="H46" s="116" t="s">
        <v>2071</v>
      </c>
      <c r="I46" s="116" t="s">
        <v>2341</v>
      </c>
      <c r="J46" s="116"/>
      <c r="K46" s="116"/>
      <c r="L46" s="116"/>
    </row>
    <row r="47" spans="1:12" ht="33.75">
      <c r="A47" s="116">
        <v>45</v>
      </c>
      <c r="B47" s="116" t="s">
        <v>2475</v>
      </c>
      <c r="C47" s="116" t="s">
        <v>2476</v>
      </c>
      <c r="D47" s="116"/>
      <c r="E47" s="116" t="s">
        <v>79</v>
      </c>
      <c r="F47" s="117" t="s">
        <v>2477</v>
      </c>
      <c r="G47" s="116">
        <v>0.387</v>
      </c>
      <c r="H47" s="116" t="s">
        <v>2071</v>
      </c>
      <c r="I47" s="116"/>
      <c r="J47" s="116"/>
      <c r="K47" s="116"/>
      <c r="L47" s="116"/>
    </row>
    <row r="48" spans="1:12" ht="33.75">
      <c r="A48" s="116">
        <v>46</v>
      </c>
      <c r="B48" s="116" t="s">
        <v>2478</v>
      </c>
      <c r="C48" s="116" t="s">
        <v>2479</v>
      </c>
      <c r="D48" s="116"/>
      <c r="E48" s="116" t="s">
        <v>79</v>
      </c>
      <c r="F48" s="117" t="s">
        <v>2480</v>
      </c>
      <c r="G48" s="116">
        <v>0.575</v>
      </c>
      <c r="H48" s="116" t="s">
        <v>2071</v>
      </c>
      <c r="I48" s="116"/>
      <c r="J48" s="116"/>
      <c r="K48" s="116"/>
      <c r="L48" s="116"/>
    </row>
    <row r="49" spans="1:12" ht="33.75">
      <c r="A49" s="116">
        <v>47</v>
      </c>
      <c r="B49" s="116" t="s">
        <v>2481</v>
      </c>
      <c r="C49" s="116" t="s">
        <v>2482</v>
      </c>
      <c r="D49" s="116">
        <v>84711</v>
      </c>
      <c r="E49" s="116" t="s">
        <v>91</v>
      </c>
      <c r="F49" s="117" t="s">
        <v>2483</v>
      </c>
      <c r="G49" s="116">
        <v>0.1575</v>
      </c>
      <c r="H49" s="116" t="s">
        <v>2071</v>
      </c>
      <c r="I49" s="116" t="s">
        <v>2341</v>
      </c>
      <c r="J49" s="116">
        <v>4272.6</v>
      </c>
      <c r="K49" s="116">
        <v>2018</v>
      </c>
      <c r="L49" s="116"/>
    </row>
    <row r="50" spans="1:12" ht="67.5">
      <c r="A50" s="116">
        <v>48</v>
      </c>
      <c r="B50" s="116" t="s">
        <v>2484</v>
      </c>
      <c r="C50" s="116" t="s">
        <v>2485</v>
      </c>
      <c r="D50" s="116"/>
      <c r="E50" s="116" t="s">
        <v>79</v>
      </c>
      <c r="F50" s="117" t="s">
        <v>2486</v>
      </c>
      <c r="G50" s="116">
        <v>0.4758</v>
      </c>
      <c r="H50" s="116" t="s">
        <v>2071</v>
      </c>
      <c r="I50" s="116"/>
      <c r="J50" s="116"/>
      <c r="K50" s="116"/>
      <c r="L50" s="116"/>
    </row>
    <row r="51" spans="1:12" ht="101.25">
      <c r="A51" s="116">
        <v>49</v>
      </c>
      <c r="B51" s="116" t="s">
        <v>2487</v>
      </c>
      <c r="C51" s="116" t="s">
        <v>2488</v>
      </c>
      <c r="D51" s="116">
        <v>84711</v>
      </c>
      <c r="E51" s="116" t="s">
        <v>79</v>
      </c>
      <c r="F51" s="117" t="s">
        <v>2489</v>
      </c>
      <c r="G51" s="116">
        <v>0.589</v>
      </c>
      <c r="H51" s="116" t="s">
        <v>2369</v>
      </c>
      <c r="I51" s="116" t="s">
        <v>2341</v>
      </c>
      <c r="J51" s="116">
        <v>3960.2</v>
      </c>
      <c r="K51" s="116">
        <v>2016</v>
      </c>
      <c r="L51" s="116" t="s">
        <v>216</v>
      </c>
    </row>
    <row r="52" spans="1:12" ht="22.5">
      <c r="A52" s="116">
        <v>50</v>
      </c>
      <c r="B52" s="116" t="s">
        <v>2490</v>
      </c>
      <c r="C52" s="116" t="s">
        <v>2491</v>
      </c>
      <c r="D52" s="116"/>
      <c r="E52" s="116" t="s">
        <v>94</v>
      </c>
      <c r="F52" s="117" t="s">
        <v>2492</v>
      </c>
      <c r="G52" s="116">
        <v>0.23</v>
      </c>
      <c r="H52" s="116" t="s">
        <v>2071</v>
      </c>
      <c r="I52" s="116" t="s">
        <v>2341</v>
      </c>
      <c r="J52" s="116"/>
      <c r="K52" s="116">
        <v>2018</v>
      </c>
      <c r="L52" s="116"/>
    </row>
    <row r="53" spans="1:12" ht="45">
      <c r="A53" s="116">
        <v>51</v>
      </c>
      <c r="B53" s="116" t="s">
        <v>2493</v>
      </c>
      <c r="C53" s="116" t="s">
        <v>2494</v>
      </c>
      <c r="D53" s="116">
        <v>11001</v>
      </c>
      <c r="E53" s="116" t="s">
        <v>1688</v>
      </c>
      <c r="F53" s="117" t="s">
        <v>2495</v>
      </c>
      <c r="G53" s="116">
        <v>0.6341</v>
      </c>
      <c r="H53" s="116" t="s">
        <v>2324</v>
      </c>
      <c r="I53" s="116" t="s">
        <v>2392</v>
      </c>
      <c r="J53" s="116">
        <v>2155.8</v>
      </c>
      <c r="K53" s="116"/>
      <c r="L53" s="116" t="s">
        <v>2496</v>
      </c>
    </row>
    <row r="54" spans="1:12" ht="123.75">
      <c r="A54" s="116">
        <v>52</v>
      </c>
      <c r="B54" s="116" t="s">
        <v>2497</v>
      </c>
      <c r="C54" s="116" t="s">
        <v>2498</v>
      </c>
      <c r="D54" s="116">
        <v>11001</v>
      </c>
      <c r="E54" s="116" t="s">
        <v>1688</v>
      </c>
      <c r="F54" s="117" t="s">
        <v>2499</v>
      </c>
      <c r="G54" s="116">
        <v>7.0147</v>
      </c>
      <c r="H54" s="116" t="s">
        <v>2324</v>
      </c>
      <c r="I54" s="116" t="s">
        <v>1192</v>
      </c>
      <c r="J54" s="116">
        <v>7356.61</v>
      </c>
      <c r="K54" s="116"/>
      <c r="L54" s="116" t="s">
        <v>2500</v>
      </c>
    </row>
    <row r="55" spans="1:12" ht="135">
      <c r="A55" s="116">
        <v>53</v>
      </c>
      <c r="B55" s="116" t="s">
        <v>2501</v>
      </c>
      <c r="C55" s="116" t="s">
        <v>2502</v>
      </c>
      <c r="D55" s="116">
        <v>83906</v>
      </c>
      <c r="E55" s="116" t="s">
        <v>2367</v>
      </c>
      <c r="F55" s="117" t="s">
        <v>2503</v>
      </c>
      <c r="G55" s="116">
        <v>0.4056</v>
      </c>
      <c r="H55" s="116" t="s">
        <v>2324</v>
      </c>
      <c r="I55" s="116" t="s">
        <v>2392</v>
      </c>
      <c r="J55" s="116">
        <v>5602.25</v>
      </c>
      <c r="K55" s="116" t="s">
        <v>216</v>
      </c>
      <c r="L55" s="116" t="s">
        <v>216</v>
      </c>
    </row>
    <row r="56" spans="1:12" ht="33.75">
      <c r="A56" s="116">
        <v>54</v>
      </c>
      <c r="B56" s="116" t="s">
        <v>2504</v>
      </c>
      <c r="C56" s="116" t="s">
        <v>2505</v>
      </c>
      <c r="D56" s="116">
        <v>84853</v>
      </c>
      <c r="E56" s="116" t="s">
        <v>94</v>
      </c>
      <c r="F56" s="117" t="s">
        <v>2506</v>
      </c>
      <c r="G56" s="116">
        <v>0.0956</v>
      </c>
      <c r="H56" s="116" t="s">
        <v>2324</v>
      </c>
      <c r="I56" s="116" t="s">
        <v>2341</v>
      </c>
      <c r="J56" s="116">
        <v>764</v>
      </c>
      <c r="K56" s="116" t="s">
        <v>216</v>
      </c>
      <c r="L56" s="116" t="s">
        <v>216</v>
      </c>
    </row>
    <row r="57" spans="1:12" ht="33.75">
      <c r="A57" s="116">
        <v>55</v>
      </c>
      <c r="B57" s="116" t="s">
        <v>2507</v>
      </c>
      <c r="C57" s="116" t="s">
        <v>2508</v>
      </c>
      <c r="D57" s="116">
        <v>84711</v>
      </c>
      <c r="E57" s="116" t="s">
        <v>91</v>
      </c>
      <c r="F57" s="117" t="s">
        <v>2509</v>
      </c>
      <c r="G57" s="116">
        <v>0.0474</v>
      </c>
      <c r="H57" s="116" t="s">
        <v>2324</v>
      </c>
      <c r="I57" s="116" t="s">
        <v>2341</v>
      </c>
      <c r="J57" s="116">
        <v>256</v>
      </c>
      <c r="K57" s="116" t="s">
        <v>216</v>
      </c>
      <c r="L57" s="116"/>
    </row>
    <row r="58" spans="1:12" ht="22.5">
      <c r="A58" s="116">
        <v>56</v>
      </c>
      <c r="B58" s="116" t="s">
        <v>2510</v>
      </c>
      <c r="C58" s="116" t="s">
        <v>2511</v>
      </c>
      <c r="D58" s="116">
        <v>84711</v>
      </c>
      <c r="E58" s="116" t="s">
        <v>91</v>
      </c>
      <c r="F58" s="117" t="s">
        <v>2512</v>
      </c>
      <c r="G58" s="116">
        <v>0.0454</v>
      </c>
      <c r="H58" s="116" t="s">
        <v>2324</v>
      </c>
      <c r="I58" s="116" t="s">
        <v>2341</v>
      </c>
      <c r="J58" s="116">
        <v>199</v>
      </c>
      <c r="K58" s="116" t="s">
        <v>216</v>
      </c>
      <c r="L58" s="116" t="s">
        <v>216</v>
      </c>
    </row>
    <row r="59" spans="1:12" ht="33.75">
      <c r="A59" s="116">
        <v>57</v>
      </c>
      <c r="B59" s="116" t="s">
        <v>2513</v>
      </c>
      <c r="C59" s="116" t="s">
        <v>2514</v>
      </c>
      <c r="D59" s="116">
        <v>84853</v>
      </c>
      <c r="E59" s="116" t="s">
        <v>94</v>
      </c>
      <c r="F59" s="117" t="s">
        <v>2515</v>
      </c>
      <c r="G59" s="116">
        <v>0.0382</v>
      </c>
      <c r="H59" s="116" t="s">
        <v>2324</v>
      </c>
      <c r="I59" s="116" t="s">
        <v>2341</v>
      </c>
      <c r="J59" s="116">
        <v>1148</v>
      </c>
      <c r="K59" s="116"/>
      <c r="L59" s="116" t="s">
        <v>216</v>
      </c>
    </row>
    <row r="60" spans="1:12" ht="33.75">
      <c r="A60" s="116">
        <v>58</v>
      </c>
      <c r="B60" s="116" t="s">
        <v>2516</v>
      </c>
      <c r="C60" s="116" t="s">
        <v>2517</v>
      </c>
      <c r="D60" s="116">
        <v>83993</v>
      </c>
      <c r="E60" s="116" t="s">
        <v>593</v>
      </c>
      <c r="F60" s="117" t="s">
        <v>2518</v>
      </c>
      <c r="G60" s="116">
        <v>0.0879</v>
      </c>
      <c r="H60" s="116" t="s">
        <v>2324</v>
      </c>
      <c r="I60" s="116" t="s">
        <v>1192</v>
      </c>
      <c r="J60" s="116">
        <v>224</v>
      </c>
      <c r="K60" s="116" t="s">
        <v>216</v>
      </c>
      <c r="L60" s="116" t="s">
        <v>216</v>
      </c>
    </row>
    <row r="61" spans="1:12" ht="22.5">
      <c r="A61" s="116">
        <v>59</v>
      </c>
      <c r="B61" s="116" t="s">
        <v>2519</v>
      </c>
      <c r="C61" s="116" t="s">
        <v>2520</v>
      </c>
      <c r="D61" s="116">
        <v>84853</v>
      </c>
      <c r="E61" s="116" t="s">
        <v>94</v>
      </c>
      <c r="F61" s="117" t="s">
        <v>2521</v>
      </c>
      <c r="G61" s="116">
        <v>0.0288</v>
      </c>
      <c r="H61" s="116" t="s">
        <v>2324</v>
      </c>
      <c r="I61" s="116" t="s">
        <v>87</v>
      </c>
      <c r="J61" s="116">
        <v>249</v>
      </c>
      <c r="K61" s="116" t="s">
        <v>216</v>
      </c>
      <c r="L61" s="116"/>
    </row>
    <row r="62" spans="1:12" ht="27">
      <c r="A62" s="116">
        <v>60</v>
      </c>
      <c r="B62" s="116" t="s">
        <v>2522</v>
      </c>
      <c r="C62" s="116" t="s">
        <v>2523</v>
      </c>
      <c r="D62" s="116">
        <v>84853</v>
      </c>
      <c r="E62" s="116" t="s">
        <v>94</v>
      </c>
      <c r="F62" s="116" t="s">
        <v>2524</v>
      </c>
      <c r="G62" s="119">
        <v>0.1014</v>
      </c>
      <c r="H62" s="116"/>
      <c r="I62" s="116" t="s">
        <v>2341</v>
      </c>
      <c r="J62" s="116">
        <v>127.2</v>
      </c>
      <c r="K62" s="116" t="s">
        <v>216</v>
      </c>
      <c r="L62" s="116"/>
    </row>
    <row r="63" spans="1:12" ht="22.5">
      <c r="A63" s="116">
        <v>61</v>
      </c>
      <c r="B63" s="116" t="s">
        <v>2525</v>
      </c>
      <c r="C63" s="116" t="s">
        <v>2526</v>
      </c>
      <c r="D63" s="116">
        <v>97010</v>
      </c>
      <c r="E63" s="116" t="s">
        <v>97</v>
      </c>
      <c r="F63" s="117" t="s">
        <v>2527</v>
      </c>
      <c r="G63" s="116">
        <v>0.0104</v>
      </c>
      <c r="H63" s="116" t="s">
        <v>2324</v>
      </c>
      <c r="I63" s="116" t="s">
        <v>2374</v>
      </c>
      <c r="J63" s="116">
        <v>2</v>
      </c>
      <c r="K63" s="116" t="s">
        <v>2528</v>
      </c>
      <c r="L63" s="116" t="s">
        <v>216</v>
      </c>
    </row>
    <row r="64" spans="1:12" ht="123.75">
      <c r="A64" s="116">
        <v>62</v>
      </c>
      <c r="B64" s="116" t="s">
        <v>2529</v>
      </c>
      <c r="C64" s="116" t="s">
        <v>2530</v>
      </c>
      <c r="D64" s="116">
        <v>83906</v>
      </c>
      <c r="E64" s="116" t="s">
        <v>330</v>
      </c>
      <c r="F64" s="117" t="s">
        <v>2531</v>
      </c>
      <c r="G64" s="116">
        <v>2.1414</v>
      </c>
      <c r="H64" s="116" t="s">
        <v>2369</v>
      </c>
      <c r="I64" s="116" t="s">
        <v>1192</v>
      </c>
      <c r="J64" s="116">
        <v>8236.1</v>
      </c>
      <c r="K64" s="116" t="s">
        <v>2532</v>
      </c>
      <c r="L64" s="116" t="s">
        <v>216</v>
      </c>
    </row>
    <row r="65" spans="1:12" ht="56.25">
      <c r="A65" s="116">
        <v>63</v>
      </c>
      <c r="B65" s="116" t="s">
        <v>2533</v>
      </c>
      <c r="C65" s="116" t="s">
        <v>2534</v>
      </c>
      <c r="D65" s="116">
        <v>83906</v>
      </c>
      <c r="E65" s="116" t="s">
        <v>330</v>
      </c>
      <c r="F65" s="117" t="s">
        <v>2535</v>
      </c>
      <c r="G65" s="116">
        <v>1.36</v>
      </c>
      <c r="H65" s="116" t="s">
        <v>1118</v>
      </c>
      <c r="I65" s="116" t="s">
        <v>1192</v>
      </c>
      <c r="J65" s="116">
        <v>298468</v>
      </c>
      <c r="K65" s="116">
        <v>2017</v>
      </c>
      <c r="L65" s="116" t="s">
        <v>2072</v>
      </c>
    </row>
    <row r="66" spans="1:12" ht="90">
      <c r="A66" s="116">
        <v>64</v>
      </c>
      <c r="B66" s="116" t="s">
        <v>2536</v>
      </c>
      <c r="C66" s="116" t="s">
        <v>2537</v>
      </c>
      <c r="D66" s="116">
        <v>84150</v>
      </c>
      <c r="E66" s="116" t="s">
        <v>80</v>
      </c>
      <c r="F66" s="117" t="s">
        <v>2538</v>
      </c>
      <c r="G66" s="116">
        <v>0.3274</v>
      </c>
      <c r="H66" s="116" t="s">
        <v>2324</v>
      </c>
      <c r="I66" s="116" t="s">
        <v>1192</v>
      </c>
      <c r="J66" s="116">
        <v>566.4</v>
      </c>
      <c r="K66" s="116">
        <v>2017</v>
      </c>
      <c r="L66" s="116" t="s">
        <v>2539</v>
      </c>
    </row>
    <row r="67" spans="1:12" ht="24.75">
      <c r="A67" s="116">
        <v>65</v>
      </c>
      <c r="B67" s="116" t="s">
        <v>2540</v>
      </c>
      <c r="C67" s="116" t="s">
        <v>2541</v>
      </c>
      <c r="D67" s="116">
        <v>84711</v>
      </c>
      <c r="E67" s="116" t="s">
        <v>2542</v>
      </c>
      <c r="F67" s="116" t="s">
        <v>2543</v>
      </c>
      <c r="G67" s="121">
        <v>0.17424</v>
      </c>
      <c r="H67" s="116" t="s">
        <v>2071</v>
      </c>
      <c r="I67" s="116" t="s">
        <v>87</v>
      </c>
      <c r="J67" s="116">
        <v>132.16</v>
      </c>
      <c r="K67" s="116">
        <v>2018</v>
      </c>
      <c r="L67" s="116"/>
    </row>
    <row r="68" spans="1:12" ht="33.75">
      <c r="A68" s="116">
        <v>66</v>
      </c>
      <c r="B68" s="116" t="s">
        <v>2544</v>
      </c>
      <c r="C68" s="116" t="s">
        <v>2545</v>
      </c>
      <c r="D68" s="116">
        <v>84711</v>
      </c>
      <c r="E68" s="116" t="s">
        <v>2542</v>
      </c>
      <c r="F68" s="117" t="s">
        <v>2546</v>
      </c>
      <c r="G68" s="116">
        <v>0.0391</v>
      </c>
      <c r="H68" s="116" t="s">
        <v>2071</v>
      </c>
      <c r="I68" s="116" t="s">
        <v>87</v>
      </c>
      <c r="J68" s="116">
        <v>65.84</v>
      </c>
      <c r="K68" s="116">
        <v>2018</v>
      </c>
      <c r="L68" s="116"/>
    </row>
    <row r="69" spans="1:12" ht="78.75">
      <c r="A69" s="116">
        <v>67</v>
      </c>
      <c r="B69" s="116" t="s">
        <v>2547</v>
      </c>
      <c r="C69" s="116" t="s">
        <v>2548</v>
      </c>
      <c r="D69" s="116">
        <v>84711</v>
      </c>
      <c r="E69" s="116" t="s">
        <v>94</v>
      </c>
      <c r="F69" s="116" t="s">
        <v>2549</v>
      </c>
      <c r="G69" s="119">
        <v>0.1212</v>
      </c>
      <c r="H69" s="116" t="s">
        <v>2071</v>
      </c>
      <c r="I69" s="116" t="s">
        <v>87</v>
      </c>
      <c r="J69" s="116"/>
      <c r="K69" s="116">
        <v>2018</v>
      </c>
      <c r="L69" s="116"/>
    </row>
    <row r="70" spans="1:12" ht="67.5">
      <c r="A70" s="116"/>
      <c r="B70" s="116" t="s">
        <v>2550</v>
      </c>
      <c r="C70" s="116" t="s">
        <v>2551</v>
      </c>
      <c r="D70" s="116">
        <v>32017</v>
      </c>
      <c r="E70" s="116" t="s">
        <v>2552</v>
      </c>
      <c r="F70" s="117" t="s">
        <v>2553</v>
      </c>
      <c r="G70" s="116">
        <v>15.44</v>
      </c>
      <c r="H70" s="116" t="s">
        <v>1118</v>
      </c>
      <c r="I70" s="116" t="s">
        <v>187</v>
      </c>
      <c r="J70" s="116">
        <v>3500</v>
      </c>
      <c r="K70" s="116" t="s">
        <v>2554</v>
      </c>
      <c r="L70" s="116" t="s">
        <v>2555</v>
      </c>
    </row>
    <row r="71" spans="1:12" ht="67.5">
      <c r="A71" s="116"/>
      <c r="B71" s="116" t="s">
        <v>2556</v>
      </c>
      <c r="C71" s="116" t="s">
        <v>2557</v>
      </c>
      <c r="D71" s="116">
        <v>42201</v>
      </c>
      <c r="E71" s="116" t="s">
        <v>255</v>
      </c>
      <c r="F71" s="117" t="s">
        <v>2558</v>
      </c>
      <c r="G71" s="116">
        <v>3.8563</v>
      </c>
      <c r="H71" s="116" t="s">
        <v>1118</v>
      </c>
      <c r="I71" s="116" t="s">
        <v>2559</v>
      </c>
      <c r="J71" s="116" t="s">
        <v>2560</v>
      </c>
      <c r="K71" s="116" t="s">
        <v>2554</v>
      </c>
      <c r="L71" s="116" t="s">
        <v>2375</v>
      </c>
    </row>
    <row r="72" spans="1:12" ht="67.5">
      <c r="A72" s="116"/>
      <c r="B72" s="116" t="s">
        <v>2561</v>
      </c>
      <c r="C72" s="116" t="s">
        <v>2562</v>
      </c>
      <c r="D72" s="116">
        <v>42201</v>
      </c>
      <c r="E72" s="116" t="s">
        <v>255</v>
      </c>
      <c r="F72" s="117" t="s">
        <v>2563</v>
      </c>
      <c r="G72" s="116">
        <v>1.5435</v>
      </c>
      <c r="H72" s="116" t="s">
        <v>1118</v>
      </c>
      <c r="I72" s="116" t="s">
        <v>2564</v>
      </c>
      <c r="J72" s="116" t="s">
        <v>2565</v>
      </c>
      <c r="K72" s="116" t="s">
        <v>2554</v>
      </c>
      <c r="L72" s="116" t="s">
        <v>2072</v>
      </c>
    </row>
    <row r="73" spans="1:12" ht="67.5">
      <c r="A73" s="116"/>
      <c r="B73" s="116" t="s">
        <v>2566</v>
      </c>
      <c r="C73" s="116" t="s">
        <v>2567</v>
      </c>
      <c r="D73" s="116">
        <v>42201</v>
      </c>
      <c r="E73" s="116" t="s">
        <v>255</v>
      </c>
      <c r="F73" s="117" t="s">
        <v>2568</v>
      </c>
      <c r="G73" s="116">
        <v>5.208</v>
      </c>
      <c r="H73" s="116" t="s">
        <v>1118</v>
      </c>
      <c r="I73" s="116" t="s">
        <v>55</v>
      </c>
      <c r="J73" s="116">
        <v>3390</v>
      </c>
      <c r="K73" s="116" t="s">
        <v>2554</v>
      </c>
      <c r="L73" s="116" t="s">
        <v>2072</v>
      </c>
    </row>
    <row r="74" spans="1:12" ht="67.5">
      <c r="A74" s="116"/>
      <c r="B74" s="116" t="s">
        <v>2569</v>
      </c>
      <c r="C74" s="116" t="s">
        <v>2570</v>
      </c>
      <c r="D74" s="116">
        <v>42201</v>
      </c>
      <c r="E74" s="116" t="s">
        <v>255</v>
      </c>
      <c r="F74" s="117" t="s">
        <v>2571</v>
      </c>
      <c r="G74" s="116">
        <v>2.96</v>
      </c>
      <c r="H74" s="116" t="s">
        <v>1118</v>
      </c>
      <c r="I74" s="116" t="s">
        <v>55</v>
      </c>
      <c r="J74" s="116">
        <v>2510</v>
      </c>
      <c r="K74" s="116" t="s">
        <v>2554</v>
      </c>
      <c r="L74" s="116" t="s">
        <v>2375</v>
      </c>
    </row>
    <row r="75" spans="1:12" ht="67.5">
      <c r="A75" s="116"/>
      <c r="B75" s="116" t="s">
        <v>2572</v>
      </c>
      <c r="C75" s="116" t="s">
        <v>2573</v>
      </c>
      <c r="D75" s="116">
        <v>42201</v>
      </c>
      <c r="E75" s="116" t="s">
        <v>255</v>
      </c>
      <c r="F75" s="117" t="s">
        <v>2574</v>
      </c>
      <c r="G75" s="116">
        <v>1.0871</v>
      </c>
      <c r="H75" s="116" t="s">
        <v>1118</v>
      </c>
      <c r="I75" s="116" t="s">
        <v>55</v>
      </c>
      <c r="J75" s="116">
        <v>9887</v>
      </c>
      <c r="K75" s="116" t="s">
        <v>2554</v>
      </c>
      <c r="L75" s="116" t="s">
        <v>2575</v>
      </c>
    </row>
    <row r="76" spans="1:12" ht="67.5">
      <c r="A76" s="116"/>
      <c r="B76" s="116" t="s">
        <v>2576</v>
      </c>
      <c r="C76" s="116" t="s">
        <v>2577</v>
      </c>
      <c r="D76" s="116">
        <v>42201</v>
      </c>
      <c r="E76" s="116" t="s">
        <v>255</v>
      </c>
      <c r="F76" s="117" t="s">
        <v>2578</v>
      </c>
      <c r="G76" s="116">
        <v>1.31</v>
      </c>
      <c r="H76" s="116" t="s">
        <v>1118</v>
      </c>
      <c r="I76" s="116" t="s">
        <v>55</v>
      </c>
      <c r="J76" s="116">
        <v>5752</v>
      </c>
      <c r="K76" s="116" t="s">
        <v>2554</v>
      </c>
      <c r="L76" s="116" t="s">
        <v>2072</v>
      </c>
    </row>
    <row r="77" spans="1:12" ht="78.75">
      <c r="A77" s="116"/>
      <c r="B77" s="116" t="s">
        <v>2579</v>
      </c>
      <c r="C77" s="116" t="s">
        <v>2580</v>
      </c>
      <c r="D77" s="116">
        <v>42201</v>
      </c>
      <c r="E77" s="116" t="s">
        <v>255</v>
      </c>
      <c r="F77" s="117" t="s">
        <v>2581</v>
      </c>
      <c r="G77" s="116">
        <v>2.3157</v>
      </c>
      <c r="H77" s="116" t="s">
        <v>1118</v>
      </c>
      <c r="I77" s="116" t="s">
        <v>55</v>
      </c>
      <c r="J77" s="116"/>
      <c r="K77" s="116" t="s">
        <v>2554</v>
      </c>
      <c r="L77" s="116" t="s">
        <v>2375</v>
      </c>
    </row>
    <row r="78" spans="1:12" ht="67.5">
      <c r="A78" s="116"/>
      <c r="B78" s="116" t="s">
        <v>2582</v>
      </c>
      <c r="C78" s="116" t="s">
        <v>2583</v>
      </c>
      <c r="D78" s="116">
        <v>83906</v>
      </c>
      <c r="E78" s="116" t="s">
        <v>330</v>
      </c>
      <c r="F78" s="117" t="s">
        <v>2584</v>
      </c>
      <c r="G78" s="116">
        <v>0.97</v>
      </c>
      <c r="H78" s="116" t="s">
        <v>1118</v>
      </c>
      <c r="I78" s="116" t="s">
        <v>1192</v>
      </c>
      <c r="J78" s="116">
        <v>38505.3</v>
      </c>
      <c r="K78" s="116" t="s">
        <v>2554</v>
      </c>
      <c r="L78" s="116" t="s">
        <v>2375</v>
      </c>
    </row>
    <row r="79" spans="1:12" ht="14.25">
      <c r="A79" s="118"/>
      <c r="B79" s="118"/>
      <c r="C79" s="118"/>
      <c r="D79" s="118"/>
      <c r="E79" s="118"/>
      <c r="F79" s="122"/>
      <c r="G79" s="123"/>
      <c r="H79" s="123"/>
      <c r="I79" s="123"/>
      <c r="J79" s="123"/>
      <c r="K79" s="123"/>
      <c r="L79" s="123"/>
    </row>
    <row r="80" spans="1:13" ht="14.25">
      <c r="A80" s="118"/>
      <c r="B80" s="118"/>
      <c r="C80" s="118"/>
      <c r="D80" s="118"/>
      <c r="E80" s="118"/>
      <c r="F80" s="122"/>
      <c r="G80" s="123"/>
      <c r="H80" s="123"/>
      <c r="I80" s="123"/>
      <c r="J80" s="123"/>
      <c r="K80" s="123"/>
      <c r="L80" s="123"/>
      <c r="M80" s="123"/>
    </row>
    <row r="81" spans="1:13" ht="14.25">
      <c r="A81" s="118"/>
      <c r="B81" s="118"/>
      <c r="C81" s="118"/>
      <c r="D81" s="118"/>
      <c r="E81" s="118"/>
      <c r="F81" s="122"/>
      <c r="G81" s="123"/>
      <c r="H81" s="123"/>
      <c r="I81" s="123"/>
      <c r="J81" s="123"/>
      <c r="K81" s="123"/>
      <c r="L81" s="123"/>
      <c r="M81" s="123"/>
    </row>
    <row r="82" spans="1:13" ht="14.25">
      <c r="A82" s="118"/>
      <c r="B82" s="118"/>
      <c r="C82" s="118"/>
      <c r="D82" s="118"/>
      <c r="E82" s="118"/>
      <c r="F82" s="122"/>
      <c r="G82" s="123"/>
      <c r="H82" s="123"/>
      <c r="I82" s="123"/>
      <c r="J82" s="123"/>
      <c r="K82" s="123"/>
      <c r="L82" s="123"/>
      <c r="M82" s="123"/>
    </row>
    <row r="83" spans="1:13" ht="14.25">
      <c r="A83" s="118"/>
      <c r="B83" s="118"/>
      <c r="C83" s="118"/>
      <c r="D83" s="118"/>
      <c r="E83" s="118"/>
      <c r="F83" s="122"/>
      <c r="G83" s="123"/>
      <c r="H83" s="123"/>
      <c r="I83" s="123"/>
      <c r="J83" s="123"/>
      <c r="K83" s="123"/>
      <c r="L83" s="123"/>
      <c r="M83" s="123"/>
    </row>
    <row r="84" spans="1:13" ht="14.25">
      <c r="A84" s="118"/>
      <c r="B84" s="118"/>
      <c r="C84" s="118"/>
      <c r="D84" s="118"/>
      <c r="E84" s="118"/>
      <c r="F84" s="122"/>
      <c r="G84" s="123"/>
      <c r="H84" s="123"/>
      <c r="I84" s="123"/>
      <c r="J84" s="123"/>
      <c r="K84" s="123"/>
      <c r="L84" s="123"/>
      <c r="M84" s="123"/>
    </row>
    <row r="85" spans="1:13" ht="14.25">
      <c r="A85" s="118"/>
      <c r="B85" s="118"/>
      <c r="C85" s="118"/>
      <c r="D85" s="118"/>
      <c r="E85" s="118"/>
      <c r="F85" s="122"/>
      <c r="G85" s="123"/>
      <c r="H85" s="123"/>
      <c r="I85" s="123"/>
      <c r="J85" s="123"/>
      <c r="K85" s="123"/>
      <c r="L85" s="123"/>
      <c r="M85" s="123"/>
    </row>
    <row r="86" spans="1:13" ht="14.25">
      <c r="A86" s="118"/>
      <c r="B86" s="118"/>
      <c r="C86" s="118"/>
      <c r="D86" s="118"/>
      <c r="E86" s="118"/>
      <c r="F86" s="122"/>
      <c r="G86" s="123"/>
      <c r="H86" s="123"/>
      <c r="I86" s="123"/>
      <c r="J86" s="123"/>
      <c r="K86" s="123"/>
      <c r="L86" s="123"/>
      <c r="M86" s="123"/>
    </row>
    <row r="87" spans="1:14" ht="14.25">
      <c r="A87" s="118"/>
      <c r="B87" s="118"/>
      <c r="C87" s="118"/>
      <c r="D87" s="118"/>
      <c r="E87" s="118"/>
      <c r="F87" s="122"/>
      <c r="G87" s="123"/>
      <c r="H87" s="123"/>
      <c r="I87" s="123"/>
      <c r="J87" s="123"/>
      <c r="K87" s="123"/>
      <c r="L87" s="123"/>
      <c r="M87" s="123"/>
      <c r="N87" s="118"/>
    </row>
    <row r="88" spans="1:14" ht="14.25">
      <c r="A88" s="118"/>
      <c r="B88" s="118"/>
      <c r="C88" s="118"/>
      <c r="D88" s="118"/>
      <c r="E88" s="118"/>
      <c r="F88" s="122"/>
      <c r="G88" s="123"/>
      <c r="H88" s="123"/>
      <c r="I88" s="123"/>
      <c r="J88" s="123"/>
      <c r="K88" s="123"/>
      <c r="L88" s="123"/>
      <c r="M88" s="123"/>
      <c r="N88" s="118"/>
    </row>
    <row r="89" spans="1:14" ht="14.25">
      <c r="A89" s="118"/>
      <c r="B89" s="118"/>
      <c r="C89" s="118"/>
      <c r="D89" s="118"/>
      <c r="E89" s="118"/>
      <c r="F89" s="122"/>
      <c r="G89" s="123"/>
      <c r="H89" s="123"/>
      <c r="I89" s="123"/>
      <c r="J89" s="123"/>
      <c r="K89" s="123"/>
      <c r="L89" s="123"/>
      <c r="M89" s="123"/>
      <c r="N89" s="118"/>
    </row>
    <row r="90" spans="1:14" ht="14.25">
      <c r="A90" s="118"/>
      <c r="B90" s="118"/>
      <c r="C90" s="118"/>
      <c r="D90" s="118"/>
      <c r="E90" s="118"/>
      <c r="F90" s="122"/>
      <c r="G90" s="123"/>
      <c r="H90" s="123"/>
      <c r="I90" s="123"/>
      <c r="J90" s="123"/>
      <c r="K90" s="123"/>
      <c r="L90" s="123"/>
      <c r="M90" s="123"/>
      <c r="N90" s="118"/>
    </row>
    <row r="91" spans="1:14" ht="14.25">
      <c r="A91" s="118"/>
      <c r="B91" s="118"/>
      <c r="C91" s="118"/>
      <c r="D91" s="118"/>
      <c r="E91" s="118"/>
      <c r="F91" s="122"/>
      <c r="G91" s="123"/>
      <c r="H91" s="123"/>
      <c r="I91" s="123"/>
      <c r="J91" s="123"/>
      <c r="K91" s="123"/>
      <c r="L91" s="123"/>
      <c r="M91" s="123"/>
      <c r="N91" s="118"/>
    </row>
    <row r="92" spans="1:14" ht="14.25">
      <c r="A92" s="118"/>
      <c r="B92" s="118"/>
      <c r="C92" s="118"/>
      <c r="D92" s="118"/>
      <c r="E92" s="118"/>
      <c r="F92" s="122"/>
      <c r="G92" s="123"/>
      <c r="H92" s="123"/>
      <c r="I92" s="123"/>
      <c r="J92" s="123"/>
      <c r="K92" s="123"/>
      <c r="L92" s="123"/>
      <c r="M92" s="123"/>
      <c r="N92" s="118"/>
    </row>
    <row r="93" spans="1:14" ht="14.25">
      <c r="A93" s="118"/>
      <c r="B93" s="118"/>
      <c r="C93" s="118"/>
      <c r="D93" s="118"/>
      <c r="E93" s="118"/>
      <c r="F93" s="122"/>
      <c r="G93" s="123"/>
      <c r="H93" s="123"/>
      <c r="I93" s="123"/>
      <c r="J93" s="123"/>
      <c r="K93" s="123"/>
      <c r="L93" s="123"/>
      <c r="M93" s="123"/>
      <c r="N93" s="118"/>
    </row>
    <row r="94" spans="1:14" ht="14.25">
      <c r="A94" s="118"/>
      <c r="B94" s="118"/>
      <c r="C94" s="118"/>
      <c r="D94" s="118"/>
      <c r="E94" s="118"/>
      <c r="F94" s="122"/>
      <c r="G94" s="123"/>
      <c r="H94" s="123"/>
      <c r="I94" s="123"/>
      <c r="J94" s="123"/>
      <c r="K94" s="123"/>
      <c r="L94" s="123"/>
      <c r="M94" s="123"/>
      <c r="N94" s="118"/>
    </row>
    <row r="95" spans="1:14" ht="14.25">
      <c r="A95" s="118"/>
      <c r="B95" s="118"/>
      <c r="C95" s="118"/>
      <c r="D95" s="118"/>
      <c r="E95" s="118"/>
      <c r="F95" s="122"/>
      <c r="G95" s="123"/>
      <c r="H95" s="123"/>
      <c r="I95" s="123"/>
      <c r="J95" s="123"/>
      <c r="K95" s="123"/>
      <c r="L95" s="123"/>
      <c r="M95" s="123"/>
      <c r="N95" s="118"/>
    </row>
    <row r="96" spans="1:14" ht="14.25">
      <c r="A96" s="118"/>
      <c r="B96" s="118"/>
      <c r="C96" s="118"/>
      <c r="D96" s="118"/>
      <c r="E96" s="118"/>
      <c r="F96" s="122"/>
      <c r="G96" s="123"/>
      <c r="H96" s="123"/>
      <c r="I96" s="123"/>
      <c r="J96" s="123"/>
      <c r="K96" s="123"/>
      <c r="L96" s="123"/>
      <c r="M96" s="123"/>
      <c r="N96" s="118"/>
    </row>
    <row r="97" spans="1:14" ht="14.25">
      <c r="A97" s="118"/>
      <c r="B97" s="118"/>
      <c r="C97" s="118"/>
      <c r="D97" s="118"/>
      <c r="E97" s="118"/>
      <c r="F97" s="122"/>
      <c r="G97" s="123"/>
      <c r="H97" s="123"/>
      <c r="I97" s="123"/>
      <c r="J97" s="123"/>
      <c r="K97" s="123"/>
      <c r="L97" s="123"/>
      <c r="M97" s="123"/>
      <c r="N97" s="118"/>
    </row>
    <row r="98" spans="1:14" ht="14.25">
      <c r="A98" s="118"/>
      <c r="B98" s="118"/>
      <c r="C98" s="118"/>
      <c r="D98" s="118"/>
      <c r="E98" s="118"/>
      <c r="F98" s="122"/>
      <c r="G98" s="123"/>
      <c r="H98" s="123"/>
      <c r="I98" s="123"/>
      <c r="J98" s="123"/>
      <c r="K98" s="123"/>
      <c r="L98" s="123"/>
      <c r="M98" s="123"/>
      <c r="N98" s="118"/>
    </row>
    <row r="99" spans="1:14" ht="14.25">
      <c r="A99" s="118"/>
      <c r="B99" s="118"/>
      <c r="C99" s="118"/>
      <c r="D99" s="118"/>
      <c r="E99" s="118"/>
      <c r="F99" s="122"/>
      <c r="G99" s="123"/>
      <c r="H99" s="123"/>
      <c r="I99" s="123"/>
      <c r="J99" s="123"/>
      <c r="K99" s="123"/>
      <c r="L99" s="123"/>
      <c r="M99" s="123"/>
      <c r="N99" s="118"/>
    </row>
    <row r="100" spans="1:14" ht="14.25">
      <c r="A100" s="118"/>
      <c r="B100" s="118"/>
      <c r="C100" s="118"/>
      <c r="D100" s="118"/>
      <c r="E100" s="118"/>
      <c r="F100" s="122"/>
      <c r="G100" s="123"/>
      <c r="H100" s="123"/>
      <c r="I100" s="123"/>
      <c r="J100" s="123"/>
      <c r="K100" s="123"/>
      <c r="L100" s="123"/>
      <c r="M100" s="123"/>
      <c r="N100" s="118"/>
    </row>
    <row r="101" spans="1:14" ht="14.25">
      <c r="A101" s="118"/>
      <c r="B101" s="118"/>
      <c r="C101" s="118"/>
      <c r="D101" s="118"/>
      <c r="E101" s="118"/>
      <c r="F101" s="122"/>
      <c r="G101" s="123"/>
      <c r="H101" s="123"/>
      <c r="I101" s="123"/>
      <c r="J101" s="123"/>
      <c r="K101" s="123"/>
      <c r="L101" s="123"/>
      <c r="M101" s="123"/>
      <c r="N101" s="118"/>
    </row>
    <row r="102" spans="1:14" ht="14.25">
      <c r="A102" s="118"/>
      <c r="B102" s="118"/>
      <c r="C102" s="118"/>
      <c r="D102" s="118"/>
      <c r="E102" s="118"/>
      <c r="F102" s="122"/>
      <c r="G102" s="123"/>
      <c r="H102" s="123"/>
      <c r="I102" s="123"/>
      <c r="J102" s="123"/>
      <c r="K102" s="123"/>
      <c r="L102" s="123"/>
      <c r="M102" s="123"/>
      <c r="N102" s="118"/>
    </row>
    <row r="103" spans="1:14" ht="14.25">
      <c r="A103" s="118"/>
      <c r="B103" s="118"/>
      <c r="C103" s="118"/>
      <c r="D103" s="118"/>
      <c r="E103" s="118"/>
      <c r="F103" s="122"/>
      <c r="G103" s="123"/>
      <c r="H103" s="123"/>
      <c r="I103" s="123"/>
      <c r="J103" s="123"/>
      <c r="K103" s="123"/>
      <c r="L103" s="123"/>
      <c r="M103" s="123"/>
      <c r="N103" s="118"/>
    </row>
    <row r="104" spans="1:14" ht="14.25">
      <c r="A104" s="118"/>
      <c r="B104" s="118"/>
      <c r="C104" s="118"/>
      <c r="D104" s="118"/>
      <c r="E104" s="118"/>
      <c r="F104" s="122"/>
      <c r="G104" s="123"/>
      <c r="H104" s="123"/>
      <c r="I104" s="123"/>
      <c r="J104" s="123"/>
      <c r="K104" s="123"/>
      <c r="L104" s="123"/>
      <c r="M104" s="123"/>
      <c r="N104" s="118"/>
    </row>
    <row r="105" spans="1:14" ht="14.25">
      <c r="A105" s="118"/>
      <c r="B105" s="118"/>
      <c r="C105" s="118"/>
      <c r="D105" s="118"/>
      <c r="E105" s="118"/>
      <c r="F105" s="122"/>
      <c r="G105" s="123"/>
      <c r="H105" s="123"/>
      <c r="I105" s="123"/>
      <c r="J105" s="123"/>
      <c r="K105" s="123"/>
      <c r="L105" s="123"/>
      <c r="M105" s="123"/>
      <c r="N105" s="118"/>
    </row>
    <row r="106" spans="1:14" ht="14.25">
      <c r="A106" s="118"/>
      <c r="B106" s="118"/>
      <c r="C106" s="118"/>
      <c r="D106" s="118"/>
      <c r="E106" s="118"/>
      <c r="F106" s="122"/>
      <c r="G106" s="123"/>
      <c r="H106" s="123"/>
      <c r="I106" s="123"/>
      <c r="J106" s="123"/>
      <c r="K106" s="123"/>
      <c r="L106" s="123"/>
      <c r="M106" s="123"/>
      <c r="N106" s="118"/>
    </row>
    <row r="107" spans="1:14" ht="14.25">
      <c r="A107" s="118"/>
      <c r="B107" s="118"/>
      <c r="C107" s="118"/>
      <c r="D107" s="118"/>
      <c r="E107" s="118"/>
      <c r="F107" s="122"/>
      <c r="G107" s="123"/>
      <c r="H107" s="123"/>
      <c r="I107" s="123"/>
      <c r="J107" s="123"/>
      <c r="K107" s="123"/>
      <c r="L107" s="123"/>
      <c r="M107" s="123"/>
      <c r="N107" s="118"/>
    </row>
    <row r="108" spans="1:14" ht="14.25">
      <c r="A108" s="118"/>
      <c r="B108" s="118"/>
      <c r="C108" s="118"/>
      <c r="D108" s="118"/>
      <c r="E108" s="118"/>
      <c r="F108" s="122"/>
      <c r="G108" s="123"/>
      <c r="H108" s="123"/>
      <c r="I108" s="123"/>
      <c r="J108" s="123"/>
      <c r="K108" s="123"/>
      <c r="L108" s="123"/>
      <c r="M108" s="123"/>
      <c r="N108" s="118"/>
    </row>
    <row r="109" spans="1:14" ht="14.25">
      <c r="A109" s="118"/>
      <c r="B109" s="118"/>
      <c r="C109" s="118"/>
      <c r="D109" s="118"/>
      <c r="E109" s="118"/>
      <c r="F109" s="122"/>
      <c r="G109" s="123"/>
      <c r="H109" s="123"/>
      <c r="I109" s="123"/>
      <c r="J109" s="123"/>
      <c r="K109" s="123"/>
      <c r="L109" s="123"/>
      <c r="M109" s="123"/>
      <c r="N109" s="118"/>
    </row>
    <row r="110" spans="1:14" ht="14.25">
      <c r="A110" s="118"/>
      <c r="B110" s="118"/>
      <c r="C110" s="118"/>
      <c r="D110" s="118"/>
      <c r="E110" s="118"/>
      <c r="F110" s="122"/>
      <c r="G110" s="123"/>
      <c r="H110" s="123"/>
      <c r="I110" s="123"/>
      <c r="J110" s="123"/>
      <c r="K110" s="123"/>
      <c r="L110" s="123"/>
      <c r="M110" s="123"/>
      <c r="N110" s="118"/>
    </row>
    <row r="111" spans="1:14" ht="14.25">
      <c r="A111" s="118"/>
      <c r="B111" s="118"/>
      <c r="C111" s="118"/>
      <c r="D111" s="118"/>
      <c r="E111" s="118"/>
      <c r="F111" s="122"/>
      <c r="G111" s="123"/>
      <c r="H111" s="123"/>
      <c r="I111" s="123"/>
      <c r="J111" s="123"/>
      <c r="K111" s="123"/>
      <c r="L111" s="123"/>
      <c r="M111" s="123"/>
      <c r="N111" s="118"/>
    </row>
    <row r="112" spans="1:14" ht="14.25">
      <c r="A112" s="118"/>
      <c r="B112" s="118"/>
      <c r="C112" s="118"/>
      <c r="D112" s="118"/>
      <c r="E112" s="118"/>
      <c r="F112" s="122"/>
      <c r="G112" s="123"/>
      <c r="H112" s="123"/>
      <c r="I112" s="123"/>
      <c r="J112" s="123"/>
      <c r="K112" s="123"/>
      <c r="L112" s="123"/>
      <c r="M112" s="123"/>
      <c r="N112" s="118"/>
    </row>
    <row r="113" spans="1:14" ht="14.25">
      <c r="A113" s="118"/>
      <c r="B113" s="118"/>
      <c r="C113" s="118"/>
      <c r="D113" s="118"/>
      <c r="E113" s="118"/>
      <c r="F113" s="122"/>
      <c r="G113" s="123"/>
      <c r="H113" s="123"/>
      <c r="I113" s="123"/>
      <c r="J113" s="123"/>
      <c r="K113" s="123"/>
      <c r="L113" s="123"/>
      <c r="M113" s="123"/>
      <c r="N113" s="118"/>
    </row>
    <row r="114" spans="1:14" ht="14.25">
      <c r="A114" s="118"/>
      <c r="B114" s="118"/>
      <c r="C114" s="118"/>
      <c r="D114" s="118"/>
      <c r="E114" s="118"/>
      <c r="F114" s="122"/>
      <c r="G114" s="123"/>
      <c r="H114" s="123"/>
      <c r="I114" s="123"/>
      <c r="J114" s="123"/>
      <c r="K114" s="123"/>
      <c r="L114" s="123"/>
      <c r="M114" s="123"/>
      <c r="N114" s="118"/>
    </row>
    <row r="115" spans="1:14" ht="14.25">
      <c r="A115" s="118"/>
      <c r="B115" s="118"/>
      <c r="C115" s="118"/>
      <c r="D115" s="118"/>
      <c r="E115" s="118"/>
      <c r="F115" s="122"/>
      <c r="G115" s="123"/>
      <c r="H115" s="123"/>
      <c r="I115" s="123"/>
      <c r="J115" s="123"/>
      <c r="K115" s="123"/>
      <c r="L115" s="123"/>
      <c r="M115" s="123"/>
      <c r="N115" s="118"/>
    </row>
    <row r="116" spans="1:14" ht="14.25">
      <c r="A116" s="118"/>
      <c r="B116" s="118"/>
      <c r="C116" s="118"/>
      <c r="D116" s="118"/>
      <c r="E116" s="118"/>
      <c r="F116" s="122"/>
      <c r="G116" s="123"/>
      <c r="H116" s="123"/>
      <c r="I116" s="123"/>
      <c r="J116" s="123"/>
      <c r="K116" s="123"/>
      <c r="L116" s="123"/>
      <c r="M116" s="123"/>
      <c r="N116" s="118"/>
    </row>
    <row r="117" spans="1:14" ht="14.25">
      <c r="A117" s="118"/>
      <c r="B117" s="118"/>
      <c r="C117" s="118"/>
      <c r="D117" s="118"/>
      <c r="E117" s="118"/>
      <c r="F117" s="122"/>
      <c r="G117" s="123"/>
      <c r="H117" s="123"/>
      <c r="I117" s="123"/>
      <c r="J117" s="123"/>
      <c r="K117" s="123"/>
      <c r="L117" s="123"/>
      <c r="M117" s="123"/>
      <c r="N117" s="118"/>
    </row>
    <row r="118" spans="1:14" ht="14.25">
      <c r="A118" s="118"/>
      <c r="B118" s="118"/>
      <c r="C118" s="118"/>
      <c r="D118" s="118"/>
      <c r="E118" s="118"/>
      <c r="F118" s="122"/>
      <c r="G118" s="123"/>
      <c r="H118" s="123"/>
      <c r="I118" s="123"/>
      <c r="J118" s="123"/>
      <c r="K118" s="123"/>
      <c r="L118" s="123"/>
      <c r="M118" s="123"/>
      <c r="N118" s="118"/>
    </row>
    <row r="119" spans="1:14" ht="14.25">
      <c r="A119" s="118"/>
      <c r="B119" s="118"/>
      <c r="C119" s="118"/>
      <c r="D119" s="118"/>
      <c r="E119" s="118"/>
      <c r="F119" s="122"/>
      <c r="G119" s="123"/>
      <c r="H119" s="123"/>
      <c r="I119" s="123"/>
      <c r="J119" s="123"/>
      <c r="K119" s="123"/>
      <c r="L119" s="123"/>
      <c r="M119" s="123"/>
      <c r="N119" s="118"/>
    </row>
    <row r="120" spans="1:14" ht="14.25">
      <c r="A120" s="118"/>
      <c r="B120" s="118"/>
      <c r="C120" s="118"/>
      <c r="D120" s="118"/>
      <c r="E120" s="118"/>
      <c r="F120" s="122"/>
      <c r="G120" s="123"/>
      <c r="H120" s="123"/>
      <c r="I120" s="123"/>
      <c r="J120" s="123"/>
      <c r="K120" s="123"/>
      <c r="L120" s="123"/>
      <c r="M120" s="123"/>
      <c r="N120" s="118"/>
    </row>
    <row r="121" spans="1:14" ht="14.25">
      <c r="A121" s="118"/>
      <c r="B121" s="118"/>
      <c r="C121" s="118"/>
      <c r="D121" s="118"/>
      <c r="E121" s="118"/>
      <c r="F121" s="122"/>
      <c r="G121" s="123"/>
      <c r="H121" s="123"/>
      <c r="I121" s="123"/>
      <c r="J121" s="123"/>
      <c r="K121" s="123"/>
      <c r="L121" s="123"/>
      <c r="M121" s="123"/>
      <c r="N121" s="118"/>
    </row>
    <row r="122" spans="1:14" ht="14.25">
      <c r="A122" s="118"/>
      <c r="B122" s="118"/>
      <c r="C122" s="118"/>
      <c r="D122" s="118"/>
      <c r="E122" s="118"/>
      <c r="F122" s="122"/>
      <c r="G122" s="123"/>
      <c r="H122" s="123"/>
      <c r="I122" s="123"/>
      <c r="J122" s="123"/>
      <c r="K122" s="123"/>
      <c r="L122" s="123"/>
      <c r="M122" s="123"/>
      <c r="N122" s="118"/>
    </row>
    <row r="123" spans="1:14" ht="14.25">
      <c r="A123" s="118"/>
      <c r="B123" s="118"/>
      <c r="C123" s="118"/>
      <c r="D123" s="118"/>
      <c r="E123" s="118"/>
      <c r="F123" s="122"/>
      <c r="G123" s="123"/>
      <c r="H123" s="123"/>
      <c r="I123" s="123"/>
      <c r="J123" s="123"/>
      <c r="K123" s="123"/>
      <c r="L123" s="123"/>
      <c r="M123" s="123"/>
      <c r="N123" s="118"/>
    </row>
    <row r="124" spans="1:14" ht="14.25">
      <c r="A124" s="118"/>
      <c r="B124" s="118"/>
      <c r="C124" s="118"/>
      <c r="D124" s="118"/>
      <c r="E124" s="118"/>
      <c r="F124" s="122"/>
      <c r="G124" s="123"/>
      <c r="H124" s="123"/>
      <c r="I124" s="123"/>
      <c r="J124" s="123"/>
      <c r="K124" s="123"/>
      <c r="L124" s="123"/>
      <c r="M124" s="123"/>
      <c r="N124" s="118"/>
    </row>
    <row r="125" spans="1:14" ht="14.25">
      <c r="A125" s="118"/>
      <c r="B125" s="118"/>
      <c r="C125" s="118"/>
      <c r="D125" s="118"/>
      <c r="E125" s="118"/>
      <c r="F125" s="122"/>
      <c r="G125" s="123"/>
      <c r="H125" s="123"/>
      <c r="I125" s="123"/>
      <c r="J125" s="123"/>
      <c r="K125" s="123"/>
      <c r="L125" s="123"/>
      <c r="M125" s="123"/>
      <c r="N125" s="118"/>
    </row>
    <row r="126" spans="1:14" ht="14.25">
      <c r="A126" s="118"/>
      <c r="B126" s="118"/>
      <c r="C126" s="118"/>
      <c r="D126" s="118"/>
      <c r="E126" s="118"/>
      <c r="F126" s="122"/>
      <c r="G126" s="123"/>
      <c r="H126" s="123"/>
      <c r="I126" s="123"/>
      <c r="J126" s="123"/>
      <c r="K126" s="123"/>
      <c r="L126" s="123"/>
      <c r="M126" s="123"/>
      <c r="N126" s="118"/>
    </row>
    <row r="127" spans="1:14" ht="14.25">
      <c r="A127" s="118"/>
      <c r="B127" s="118"/>
      <c r="C127" s="118"/>
      <c r="D127" s="118"/>
      <c r="E127" s="118"/>
      <c r="F127" s="122"/>
      <c r="G127" s="123"/>
      <c r="H127" s="123"/>
      <c r="I127" s="123"/>
      <c r="J127" s="123"/>
      <c r="K127" s="123"/>
      <c r="L127" s="123"/>
      <c r="M127" s="123"/>
      <c r="N127" s="118"/>
    </row>
    <row r="128" spans="1:14" ht="14.25">
      <c r="A128" s="118"/>
      <c r="B128" s="118"/>
      <c r="C128" s="118"/>
      <c r="D128" s="118"/>
      <c r="E128" s="118"/>
      <c r="F128" s="122"/>
      <c r="G128" s="123"/>
      <c r="H128" s="123"/>
      <c r="I128" s="123"/>
      <c r="J128" s="123"/>
      <c r="K128" s="123"/>
      <c r="L128" s="123"/>
      <c r="M128" s="123"/>
      <c r="N128" s="118"/>
    </row>
    <row r="129" spans="1:14" ht="14.25">
      <c r="A129" s="118"/>
      <c r="B129" s="118"/>
      <c r="C129" s="118"/>
      <c r="D129" s="118"/>
      <c r="E129" s="118"/>
      <c r="F129" s="122"/>
      <c r="G129" s="123"/>
      <c r="H129" s="123"/>
      <c r="I129" s="123"/>
      <c r="J129" s="123"/>
      <c r="K129" s="123"/>
      <c r="L129" s="123"/>
      <c r="M129" s="123"/>
      <c r="N129" s="118"/>
    </row>
    <row r="130" spans="1:14" ht="14.25">
      <c r="A130" s="118"/>
      <c r="B130" s="118"/>
      <c r="C130" s="118"/>
      <c r="D130" s="118"/>
      <c r="E130" s="118"/>
      <c r="F130" s="122"/>
      <c r="G130" s="123"/>
      <c r="H130" s="123"/>
      <c r="I130" s="123"/>
      <c r="J130" s="123"/>
      <c r="K130" s="123"/>
      <c r="L130" s="123"/>
      <c r="M130" s="123"/>
      <c r="N130" s="118"/>
    </row>
    <row r="131" spans="1:14" ht="14.25">
      <c r="A131" s="118"/>
      <c r="B131" s="118"/>
      <c r="C131" s="118"/>
      <c r="D131" s="118"/>
      <c r="E131" s="118"/>
      <c r="F131" s="122"/>
      <c r="G131" s="123"/>
      <c r="H131" s="123"/>
      <c r="I131" s="123"/>
      <c r="J131" s="123"/>
      <c r="K131" s="123"/>
      <c r="L131" s="123"/>
      <c r="M131" s="123"/>
      <c r="N131" s="118"/>
    </row>
    <row r="132" spans="1:14" ht="14.25">
      <c r="A132" s="118"/>
      <c r="B132" s="118"/>
      <c r="C132" s="118"/>
      <c r="D132" s="118"/>
      <c r="E132" s="118"/>
      <c r="F132" s="122"/>
      <c r="G132" s="123"/>
      <c r="H132" s="123"/>
      <c r="I132" s="123"/>
      <c r="J132" s="123"/>
      <c r="K132" s="123"/>
      <c r="L132" s="123"/>
      <c r="M132" s="123"/>
      <c r="N132" s="118"/>
    </row>
    <row r="133" spans="1:14" ht="14.25">
      <c r="A133" s="118"/>
      <c r="B133" s="118"/>
      <c r="C133" s="118"/>
      <c r="D133" s="118"/>
      <c r="E133" s="118"/>
      <c r="F133" s="122"/>
      <c r="G133" s="123"/>
      <c r="H133" s="123"/>
      <c r="I133" s="123"/>
      <c r="J133" s="123"/>
      <c r="K133" s="123"/>
      <c r="L133" s="123"/>
      <c r="M133" s="123"/>
      <c r="N133" s="118"/>
    </row>
    <row r="134" spans="1:14" ht="14.25">
      <c r="A134" s="118"/>
      <c r="B134" s="118"/>
      <c r="C134" s="118"/>
      <c r="D134" s="118"/>
      <c r="E134" s="118"/>
      <c r="F134" s="122"/>
      <c r="G134" s="123"/>
      <c r="H134" s="123"/>
      <c r="I134" s="123"/>
      <c r="J134" s="123"/>
      <c r="K134" s="123"/>
      <c r="L134" s="123"/>
      <c r="M134" s="123"/>
      <c r="N134" s="118"/>
    </row>
    <row r="135" spans="1:14" ht="14.25">
      <c r="A135" s="118"/>
      <c r="B135" s="118"/>
      <c r="C135" s="118"/>
      <c r="D135" s="118"/>
      <c r="E135" s="118"/>
      <c r="F135" s="122"/>
      <c r="G135" s="123"/>
      <c r="H135" s="123"/>
      <c r="I135" s="123"/>
      <c r="J135" s="123"/>
      <c r="K135" s="123"/>
      <c r="L135" s="123"/>
      <c r="M135" s="123"/>
      <c r="N135" s="118"/>
    </row>
    <row r="136" spans="1:14" ht="14.25">
      <c r="A136" s="118"/>
      <c r="B136" s="118"/>
      <c r="C136" s="118"/>
      <c r="D136" s="118"/>
      <c r="E136" s="118"/>
      <c r="F136" s="122"/>
      <c r="G136" s="123"/>
      <c r="H136" s="123"/>
      <c r="I136" s="123"/>
      <c r="J136" s="123"/>
      <c r="K136" s="123"/>
      <c r="L136" s="123"/>
      <c r="M136" s="123"/>
      <c r="N136" s="118"/>
    </row>
    <row r="137" spans="1:14" ht="14.25">
      <c r="A137" s="118"/>
      <c r="B137" s="118"/>
      <c r="C137" s="118"/>
      <c r="D137" s="118"/>
      <c r="E137" s="118"/>
      <c r="F137" s="122"/>
      <c r="G137" s="123"/>
      <c r="H137" s="123"/>
      <c r="I137" s="123"/>
      <c r="J137" s="123"/>
      <c r="K137" s="123"/>
      <c r="L137" s="123"/>
      <c r="M137" s="123"/>
      <c r="N137" s="118"/>
    </row>
    <row r="138" spans="1:14" ht="14.25">
      <c r="A138" s="118"/>
      <c r="B138" s="118"/>
      <c r="C138" s="118"/>
      <c r="D138" s="118"/>
      <c r="E138" s="118"/>
      <c r="F138" s="122"/>
      <c r="G138" s="123"/>
      <c r="H138" s="123"/>
      <c r="I138" s="123"/>
      <c r="J138" s="123"/>
      <c r="K138" s="123"/>
      <c r="L138" s="123"/>
      <c r="M138" s="123"/>
      <c r="N138" s="118"/>
    </row>
    <row r="139" spans="1:14" ht="14.25">
      <c r="A139" s="118"/>
      <c r="B139" s="118"/>
      <c r="C139" s="118"/>
      <c r="D139" s="118"/>
      <c r="E139" s="118"/>
      <c r="F139" s="122"/>
      <c r="G139" s="123"/>
      <c r="H139" s="123"/>
      <c r="I139" s="123"/>
      <c r="J139" s="123"/>
      <c r="K139" s="123"/>
      <c r="L139" s="123"/>
      <c r="M139" s="123"/>
      <c r="N139" s="118"/>
    </row>
    <row r="140" spans="1:14" ht="14.25">
      <c r="A140" s="118"/>
      <c r="B140" s="118"/>
      <c r="C140" s="118"/>
      <c r="D140" s="118"/>
      <c r="E140" s="118"/>
      <c r="F140" s="122"/>
      <c r="G140" s="123"/>
      <c r="H140" s="123"/>
      <c r="I140" s="123"/>
      <c r="J140" s="123"/>
      <c r="K140" s="123"/>
      <c r="L140" s="123"/>
      <c r="M140" s="123"/>
      <c r="N140" s="118"/>
    </row>
    <row r="141" spans="1:14" ht="14.25">
      <c r="A141" s="118"/>
      <c r="B141" s="118"/>
      <c r="C141" s="118"/>
      <c r="D141" s="118"/>
      <c r="E141" s="118"/>
      <c r="F141" s="122"/>
      <c r="G141" s="123"/>
      <c r="H141" s="123"/>
      <c r="I141" s="123"/>
      <c r="J141" s="123"/>
      <c r="K141" s="123"/>
      <c r="L141" s="123"/>
      <c r="M141" s="123"/>
      <c r="N141" s="118"/>
    </row>
    <row r="142" spans="1:14" ht="14.25">
      <c r="A142" s="118"/>
      <c r="B142" s="118"/>
      <c r="C142" s="118"/>
      <c r="D142" s="118"/>
      <c r="E142" s="118"/>
      <c r="F142" s="122"/>
      <c r="G142" s="123"/>
      <c r="H142" s="123"/>
      <c r="I142" s="123"/>
      <c r="J142" s="123"/>
      <c r="K142" s="123"/>
      <c r="L142" s="123"/>
      <c r="M142" s="123"/>
      <c r="N142" s="118"/>
    </row>
    <row r="143" spans="1:14" ht="14.25">
      <c r="A143" s="118"/>
      <c r="B143" s="118"/>
      <c r="C143" s="118"/>
      <c r="D143" s="118"/>
      <c r="E143" s="118"/>
      <c r="F143" s="122"/>
      <c r="G143" s="123"/>
      <c r="H143" s="123"/>
      <c r="I143" s="123"/>
      <c r="J143" s="123"/>
      <c r="K143" s="123"/>
      <c r="L143" s="123"/>
      <c r="M143" s="123"/>
      <c r="N143" s="118"/>
    </row>
    <row r="144" spans="1:14" ht="14.25">
      <c r="A144" s="118"/>
      <c r="B144" s="118"/>
      <c r="C144" s="118"/>
      <c r="D144" s="118"/>
      <c r="E144" s="118"/>
      <c r="F144" s="122"/>
      <c r="G144" s="123"/>
      <c r="H144" s="123"/>
      <c r="I144" s="123"/>
      <c r="J144" s="123"/>
      <c r="K144" s="123"/>
      <c r="L144" s="123"/>
      <c r="M144" s="123"/>
      <c r="N144" s="118"/>
    </row>
    <row r="145" spans="1:14" ht="14.25">
      <c r="A145" s="118"/>
      <c r="B145" s="118"/>
      <c r="C145" s="118"/>
      <c r="D145" s="118"/>
      <c r="E145" s="118"/>
      <c r="F145" s="122"/>
      <c r="G145" s="123"/>
      <c r="H145" s="123"/>
      <c r="I145" s="123"/>
      <c r="J145" s="123"/>
      <c r="K145" s="123"/>
      <c r="L145" s="123"/>
      <c r="M145" s="123"/>
      <c r="N145" s="118"/>
    </row>
    <row r="146" spans="1:14" ht="14.25">
      <c r="A146" s="118"/>
      <c r="B146" s="118"/>
      <c r="C146" s="118"/>
      <c r="D146" s="118"/>
      <c r="E146" s="118"/>
      <c r="F146" s="122"/>
      <c r="G146" s="123"/>
      <c r="H146" s="123"/>
      <c r="I146" s="123"/>
      <c r="J146" s="123"/>
      <c r="K146" s="123"/>
      <c r="L146" s="123"/>
      <c r="M146" s="123"/>
      <c r="N146" s="118"/>
    </row>
    <row r="147" spans="1:14" ht="14.25">
      <c r="A147" s="118"/>
      <c r="B147" s="118"/>
      <c r="C147" s="118"/>
      <c r="D147" s="118"/>
      <c r="E147" s="118"/>
      <c r="F147" s="122"/>
      <c r="G147" s="123"/>
      <c r="H147" s="123"/>
      <c r="I147" s="123"/>
      <c r="J147" s="123"/>
      <c r="K147" s="123"/>
      <c r="L147" s="123"/>
      <c r="M147" s="123"/>
      <c r="N147" s="118"/>
    </row>
    <row r="148" spans="1:14" ht="14.25">
      <c r="A148" s="118"/>
      <c r="B148" s="118"/>
      <c r="C148" s="118"/>
      <c r="D148" s="118"/>
      <c r="E148" s="118"/>
      <c r="F148" s="122"/>
      <c r="G148" s="123"/>
      <c r="H148" s="123"/>
      <c r="I148" s="123"/>
      <c r="J148" s="123"/>
      <c r="K148" s="123"/>
      <c r="L148" s="123"/>
      <c r="M148" s="123"/>
      <c r="N148" s="118"/>
    </row>
    <row r="149" spans="1:14" ht="14.25">
      <c r="A149" s="118"/>
      <c r="B149" s="118"/>
      <c r="C149" s="118"/>
      <c r="D149" s="118"/>
      <c r="E149" s="118"/>
      <c r="F149" s="122"/>
      <c r="G149" s="123"/>
      <c r="H149" s="123"/>
      <c r="I149" s="123"/>
      <c r="J149" s="123"/>
      <c r="K149" s="123"/>
      <c r="L149" s="123"/>
      <c r="M149" s="123"/>
      <c r="N149" s="118"/>
    </row>
    <row r="150" spans="1:14" ht="14.25">
      <c r="A150" s="118"/>
      <c r="B150" s="118"/>
      <c r="C150" s="118"/>
      <c r="D150" s="118"/>
      <c r="E150" s="118"/>
      <c r="F150" s="122"/>
      <c r="G150" s="123"/>
      <c r="H150" s="123"/>
      <c r="I150" s="123"/>
      <c r="J150" s="123"/>
      <c r="K150" s="123"/>
      <c r="L150" s="123"/>
      <c r="M150" s="123"/>
      <c r="N150" s="118"/>
    </row>
    <row r="151" spans="1:14" ht="14.25">
      <c r="A151" s="118"/>
      <c r="B151" s="118"/>
      <c r="C151" s="118"/>
      <c r="D151" s="118"/>
      <c r="E151" s="118"/>
      <c r="F151" s="122"/>
      <c r="G151" s="123"/>
      <c r="H151" s="123"/>
      <c r="I151" s="123"/>
      <c r="J151" s="123"/>
      <c r="K151" s="123"/>
      <c r="L151" s="123"/>
      <c r="M151" s="123"/>
      <c r="N151" s="118"/>
    </row>
    <row r="152" spans="1:14" ht="14.25">
      <c r="A152" s="118"/>
      <c r="B152" s="118"/>
      <c r="C152" s="118"/>
      <c r="D152" s="118"/>
      <c r="E152" s="118"/>
      <c r="F152" s="122"/>
      <c r="G152" s="123"/>
      <c r="H152" s="123"/>
      <c r="I152" s="123"/>
      <c r="J152" s="123"/>
      <c r="K152" s="123"/>
      <c r="L152" s="123"/>
      <c r="M152" s="123"/>
      <c r="N152" s="118"/>
    </row>
    <row r="153" spans="1:14" ht="14.25">
      <c r="A153" s="118"/>
      <c r="B153" s="118"/>
      <c r="C153" s="118"/>
      <c r="D153" s="118"/>
      <c r="E153" s="118"/>
      <c r="F153" s="122"/>
      <c r="G153" s="123"/>
      <c r="H153" s="123"/>
      <c r="I153" s="123"/>
      <c r="J153" s="123"/>
      <c r="K153" s="123"/>
      <c r="L153" s="123"/>
      <c r="M153" s="123"/>
      <c r="N153" s="118"/>
    </row>
    <row r="154" spans="1:14" ht="14.25">
      <c r="A154" s="118"/>
      <c r="B154" s="118"/>
      <c r="C154" s="118"/>
      <c r="D154" s="118"/>
      <c r="E154" s="118"/>
      <c r="F154" s="122"/>
      <c r="G154" s="123"/>
      <c r="H154" s="123"/>
      <c r="I154" s="123"/>
      <c r="J154" s="123"/>
      <c r="K154" s="123"/>
      <c r="L154" s="123"/>
      <c r="M154" s="123"/>
      <c r="N154" s="118"/>
    </row>
    <row r="155" spans="1:14" ht="14.25">
      <c r="A155" s="118"/>
      <c r="B155" s="118"/>
      <c r="C155" s="118"/>
      <c r="D155" s="118"/>
      <c r="E155" s="118"/>
      <c r="F155" s="122"/>
      <c r="G155" s="123"/>
      <c r="H155" s="123"/>
      <c r="I155" s="123"/>
      <c r="J155" s="123"/>
      <c r="K155" s="123"/>
      <c r="L155" s="123"/>
      <c r="M155" s="123"/>
      <c r="N155" s="118"/>
    </row>
    <row r="156" spans="1:14" ht="14.25">
      <c r="A156" s="118"/>
      <c r="B156" s="118"/>
      <c r="C156" s="118"/>
      <c r="D156" s="118"/>
      <c r="E156" s="118"/>
      <c r="F156" s="122"/>
      <c r="G156" s="123"/>
      <c r="H156" s="123"/>
      <c r="I156" s="123"/>
      <c r="J156" s="123"/>
      <c r="K156" s="123"/>
      <c r="L156" s="123"/>
      <c r="M156" s="123"/>
      <c r="N156" s="118"/>
    </row>
    <row r="157" spans="1:14" ht="14.25">
      <c r="A157" s="118"/>
      <c r="B157" s="118"/>
      <c r="C157" s="118"/>
      <c r="D157" s="118"/>
      <c r="E157" s="118"/>
      <c r="F157" s="122"/>
      <c r="G157" s="123"/>
      <c r="H157" s="123"/>
      <c r="I157" s="123"/>
      <c r="J157" s="123"/>
      <c r="K157" s="123"/>
      <c r="L157" s="123"/>
      <c r="M157" s="123"/>
      <c r="N157" s="118"/>
    </row>
    <row r="158" spans="1:14" ht="14.25">
      <c r="A158" s="118"/>
      <c r="B158" s="118"/>
      <c r="C158" s="118"/>
      <c r="D158" s="118"/>
      <c r="E158" s="118"/>
      <c r="F158" s="122"/>
      <c r="G158" s="123"/>
      <c r="H158" s="123"/>
      <c r="I158" s="123"/>
      <c r="J158" s="123"/>
      <c r="K158" s="123"/>
      <c r="L158" s="123"/>
      <c r="M158" s="123"/>
      <c r="N158" s="118"/>
    </row>
    <row r="159" spans="1:14" ht="14.25">
      <c r="A159" s="118"/>
      <c r="B159" s="118"/>
      <c r="C159" s="118"/>
      <c r="D159" s="118"/>
      <c r="E159" s="118"/>
      <c r="F159" s="122"/>
      <c r="G159" s="123"/>
      <c r="H159" s="123"/>
      <c r="I159" s="123"/>
      <c r="J159" s="123"/>
      <c r="K159" s="123"/>
      <c r="L159" s="123"/>
      <c r="M159" s="123"/>
      <c r="N159" s="118"/>
    </row>
    <row r="160" spans="1:14" ht="14.25">
      <c r="A160" s="118"/>
      <c r="B160" s="118"/>
      <c r="C160" s="118"/>
      <c r="D160" s="118"/>
      <c r="E160" s="118"/>
      <c r="F160" s="122"/>
      <c r="G160" s="123"/>
      <c r="H160" s="123"/>
      <c r="I160" s="123"/>
      <c r="J160" s="123"/>
      <c r="K160" s="123"/>
      <c r="L160" s="123"/>
      <c r="M160" s="123"/>
      <c r="N160" s="118"/>
    </row>
    <row r="161" spans="1:14" ht="14.25">
      <c r="A161" s="118"/>
      <c r="B161" s="118"/>
      <c r="C161" s="118"/>
      <c r="D161" s="118"/>
      <c r="E161" s="118"/>
      <c r="F161" s="122"/>
      <c r="G161" s="123"/>
      <c r="H161" s="123"/>
      <c r="I161" s="123"/>
      <c r="J161" s="123"/>
      <c r="K161" s="123"/>
      <c r="L161" s="123"/>
      <c r="M161" s="123"/>
      <c r="N161" s="118"/>
    </row>
    <row r="162" spans="1:14" ht="14.25">
      <c r="A162" s="118"/>
      <c r="B162" s="118"/>
      <c r="C162" s="118"/>
      <c r="D162" s="118"/>
      <c r="E162" s="118"/>
      <c r="F162" s="122"/>
      <c r="G162" s="123"/>
      <c r="H162" s="123"/>
      <c r="I162" s="123"/>
      <c r="J162" s="123"/>
      <c r="K162" s="123"/>
      <c r="L162" s="123"/>
      <c r="M162" s="123"/>
      <c r="N162" s="118"/>
    </row>
    <row r="163" spans="1:14" ht="14.25">
      <c r="A163" s="118"/>
      <c r="B163" s="118"/>
      <c r="C163" s="118"/>
      <c r="D163" s="118"/>
      <c r="E163" s="118"/>
      <c r="F163" s="122"/>
      <c r="G163" s="123"/>
      <c r="H163" s="123"/>
      <c r="I163" s="123"/>
      <c r="J163" s="123"/>
      <c r="K163" s="123"/>
      <c r="L163" s="123"/>
      <c r="M163" s="123"/>
      <c r="N163" s="118"/>
    </row>
    <row r="164" spans="1:14" ht="14.25">
      <c r="A164" s="118"/>
      <c r="B164" s="118"/>
      <c r="C164" s="118"/>
      <c r="D164" s="118"/>
      <c r="E164" s="118"/>
      <c r="G164" s="123"/>
      <c r="H164" s="123"/>
      <c r="I164" s="123"/>
      <c r="J164" s="123"/>
      <c r="K164" s="123"/>
      <c r="L164" s="123"/>
      <c r="M164" s="123"/>
      <c r="N164" s="118"/>
    </row>
    <row r="165" spans="1:14" ht="14.25">
      <c r="A165" s="118"/>
      <c r="B165" s="118"/>
      <c r="C165" s="118"/>
      <c r="D165" s="118"/>
      <c r="E165" s="118"/>
      <c r="G165" s="123"/>
      <c r="H165" s="123"/>
      <c r="I165" s="123"/>
      <c r="J165" s="123"/>
      <c r="K165" s="123"/>
      <c r="L165" s="123"/>
      <c r="M165" s="123"/>
      <c r="N165" s="118"/>
    </row>
    <row r="166" spans="1:14" ht="14.25">
      <c r="A166" s="118"/>
      <c r="B166" s="118"/>
      <c r="C166" s="118"/>
      <c r="D166" s="118"/>
      <c r="E166" s="118"/>
      <c r="G166" s="123"/>
      <c r="H166" s="123"/>
      <c r="I166" s="123"/>
      <c r="J166" s="123"/>
      <c r="K166" s="123"/>
      <c r="L166" s="123"/>
      <c r="M166" s="123"/>
      <c r="N166" s="118"/>
    </row>
    <row r="167" spans="1:14" ht="14.25">
      <c r="A167" s="118"/>
      <c r="B167" s="118"/>
      <c r="C167" s="118"/>
      <c r="D167" s="118"/>
      <c r="E167" s="118"/>
      <c r="G167" s="123"/>
      <c r="H167" s="123"/>
      <c r="I167" s="123"/>
      <c r="J167" s="123"/>
      <c r="K167" s="123"/>
      <c r="L167" s="123"/>
      <c r="M167" s="123"/>
      <c r="N167" s="118"/>
    </row>
    <row r="168" spans="1:14" ht="14.25">
      <c r="A168" s="118"/>
      <c r="B168" s="118"/>
      <c r="C168" s="118"/>
      <c r="D168" s="118"/>
      <c r="E168" s="118"/>
      <c r="G168" s="123"/>
      <c r="H168" s="123"/>
      <c r="I168" s="123"/>
      <c r="J168" s="123"/>
      <c r="K168" s="123"/>
      <c r="L168" s="123"/>
      <c r="M168" s="123"/>
      <c r="N168" s="118"/>
    </row>
    <row r="169" spans="1:14" ht="14.25">
      <c r="A169" s="118"/>
      <c r="B169" s="118"/>
      <c r="C169" s="118"/>
      <c r="D169" s="118"/>
      <c r="E169" s="118"/>
      <c r="G169" s="123"/>
      <c r="H169" s="123"/>
      <c r="I169" s="123"/>
      <c r="J169" s="123"/>
      <c r="K169" s="123"/>
      <c r="L169" s="123"/>
      <c r="M169" s="123"/>
      <c r="N169" s="118"/>
    </row>
    <row r="170" spans="1:14" ht="14.25">
      <c r="A170" s="118"/>
      <c r="B170" s="118"/>
      <c r="C170" s="118"/>
      <c r="D170" s="118"/>
      <c r="E170" s="118"/>
      <c r="G170" s="123"/>
      <c r="H170" s="123"/>
      <c r="I170" s="123"/>
      <c r="J170" s="123"/>
      <c r="K170" s="123"/>
      <c r="L170" s="123"/>
      <c r="M170" s="123"/>
      <c r="N170" s="118"/>
    </row>
    <row r="171" spans="1:14" ht="14.25">
      <c r="A171" s="118"/>
      <c r="B171" s="118"/>
      <c r="C171" s="118"/>
      <c r="D171" s="118"/>
      <c r="E171" s="118"/>
      <c r="G171" s="123"/>
      <c r="H171" s="123"/>
      <c r="I171" s="123"/>
      <c r="J171" s="123"/>
      <c r="K171" s="123"/>
      <c r="L171" s="123"/>
      <c r="M171" s="123"/>
      <c r="N171" s="118"/>
    </row>
    <row r="172" spans="1:14" ht="14.25">
      <c r="A172" s="118"/>
      <c r="B172" s="118"/>
      <c r="C172" s="118"/>
      <c r="D172" s="118"/>
      <c r="E172" s="118"/>
      <c r="G172" s="123"/>
      <c r="H172" s="123"/>
      <c r="I172" s="123"/>
      <c r="J172" s="123"/>
      <c r="K172" s="123"/>
      <c r="L172" s="123"/>
      <c r="M172" s="123"/>
      <c r="N172" s="118"/>
    </row>
    <row r="173" spans="1:14" ht="14.25">
      <c r="A173" s="118"/>
      <c r="B173" s="118"/>
      <c r="C173" s="118"/>
      <c r="D173" s="118"/>
      <c r="E173" s="118"/>
      <c r="G173" s="123"/>
      <c r="H173" s="123"/>
      <c r="I173" s="123"/>
      <c r="J173" s="123"/>
      <c r="K173" s="123"/>
      <c r="L173" s="123"/>
      <c r="M173" s="123"/>
      <c r="N173" s="118"/>
    </row>
    <row r="174" spans="1:14" ht="14.25">
      <c r="A174" s="118"/>
      <c r="B174" s="118"/>
      <c r="C174" s="118"/>
      <c r="D174" s="118"/>
      <c r="E174" s="118"/>
      <c r="G174" s="123"/>
      <c r="H174" s="123"/>
      <c r="I174" s="123"/>
      <c r="J174" s="123"/>
      <c r="K174" s="123"/>
      <c r="L174" s="123"/>
      <c r="M174" s="123"/>
      <c r="N174" s="118"/>
    </row>
    <row r="175" spans="1:14" ht="14.25">
      <c r="A175" s="118"/>
      <c r="B175" s="118"/>
      <c r="C175" s="118"/>
      <c r="D175" s="118"/>
      <c r="E175" s="118"/>
      <c r="G175" s="123"/>
      <c r="H175" s="123"/>
      <c r="I175" s="123"/>
      <c r="J175" s="123"/>
      <c r="K175" s="123"/>
      <c r="L175" s="123"/>
      <c r="M175" s="123"/>
      <c r="N175" s="118"/>
    </row>
    <row r="176" spans="1:14" ht="14.25">
      <c r="A176" s="118"/>
      <c r="B176" s="118"/>
      <c r="C176" s="118"/>
      <c r="D176" s="118"/>
      <c r="E176" s="118"/>
      <c r="G176" s="123"/>
      <c r="H176" s="123"/>
      <c r="I176" s="123"/>
      <c r="J176" s="123"/>
      <c r="K176" s="123"/>
      <c r="L176" s="123"/>
      <c r="M176" s="123"/>
      <c r="N176" s="118"/>
    </row>
    <row r="177" spans="1:14" ht="14.25">
      <c r="A177" s="118"/>
      <c r="B177" s="118"/>
      <c r="C177" s="118"/>
      <c r="D177" s="118"/>
      <c r="E177" s="118"/>
      <c r="G177" s="123"/>
      <c r="H177" s="123"/>
      <c r="I177" s="123"/>
      <c r="J177" s="123"/>
      <c r="K177" s="123"/>
      <c r="L177" s="123"/>
      <c r="M177" s="123"/>
      <c r="N177" s="118"/>
    </row>
    <row r="178" spans="1:14" ht="14.25">
      <c r="A178" s="118"/>
      <c r="B178" s="118"/>
      <c r="C178" s="118"/>
      <c r="D178" s="118"/>
      <c r="E178" s="118"/>
      <c r="G178" s="123"/>
      <c r="H178" s="123"/>
      <c r="I178" s="123"/>
      <c r="J178" s="123"/>
      <c r="K178" s="123"/>
      <c r="L178" s="123"/>
      <c r="M178" s="123"/>
      <c r="N178" s="118"/>
    </row>
    <row r="179" spans="1:14" ht="14.25">
      <c r="A179" s="118"/>
      <c r="B179" s="118"/>
      <c r="C179" s="118"/>
      <c r="D179" s="118"/>
      <c r="E179" s="118"/>
      <c r="G179" s="123"/>
      <c r="H179" s="123"/>
      <c r="I179" s="123"/>
      <c r="J179" s="123"/>
      <c r="K179" s="123"/>
      <c r="L179" s="123"/>
      <c r="M179" s="123"/>
      <c r="N179" s="118"/>
    </row>
    <row r="180" spans="1:14" ht="14.25">
      <c r="A180" s="118"/>
      <c r="B180" s="118"/>
      <c r="C180" s="118"/>
      <c r="D180" s="118"/>
      <c r="E180" s="118"/>
      <c r="G180" s="123"/>
      <c r="H180" s="123"/>
      <c r="I180" s="123"/>
      <c r="J180" s="123"/>
      <c r="K180" s="123"/>
      <c r="L180" s="123"/>
      <c r="M180" s="123"/>
      <c r="N180" s="118"/>
    </row>
    <row r="181" spans="1:14" ht="14.25">
      <c r="A181" s="118"/>
      <c r="B181" s="118"/>
      <c r="C181" s="118"/>
      <c r="D181" s="118"/>
      <c r="E181" s="118"/>
      <c r="G181" s="123"/>
      <c r="H181" s="123"/>
      <c r="I181" s="123"/>
      <c r="J181" s="123"/>
      <c r="K181" s="123"/>
      <c r="L181" s="123"/>
      <c r="M181" s="123"/>
      <c r="N181" s="118"/>
    </row>
    <row r="182" spans="1:14" ht="14.25">
      <c r="A182" s="118"/>
      <c r="B182" s="118"/>
      <c r="C182" s="118"/>
      <c r="D182" s="118"/>
      <c r="E182" s="118"/>
      <c r="G182" s="123"/>
      <c r="H182" s="123"/>
      <c r="I182" s="123"/>
      <c r="J182" s="123"/>
      <c r="K182" s="123"/>
      <c r="L182" s="123"/>
      <c r="M182" s="123"/>
      <c r="N182" s="118"/>
    </row>
    <row r="183" spans="1:14" ht="14.25">
      <c r="A183" s="118"/>
      <c r="B183" s="118"/>
      <c r="C183" s="118"/>
      <c r="D183" s="118"/>
      <c r="E183" s="118"/>
      <c r="G183" s="123"/>
      <c r="H183" s="123"/>
      <c r="I183" s="123"/>
      <c r="J183" s="123"/>
      <c r="K183" s="123"/>
      <c r="L183" s="123"/>
      <c r="M183" s="123"/>
      <c r="N183" s="118"/>
    </row>
    <row r="184" spans="1:14" ht="14.25">
      <c r="A184" s="118"/>
      <c r="B184" s="118"/>
      <c r="C184" s="118"/>
      <c r="D184" s="118"/>
      <c r="E184" s="118"/>
      <c r="G184" s="123"/>
      <c r="H184" s="123"/>
      <c r="I184" s="123"/>
      <c r="J184" s="123"/>
      <c r="K184" s="123"/>
      <c r="L184" s="123"/>
      <c r="M184" s="123"/>
      <c r="N184" s="118"/>
    </row>
    <row r="185" spans="1:14" ht="14.25">
      <c r="A185" s="118"/>
      <c r="B185" s="118"/>
      <c r="C185" s="118"/>
      <c r="D185" s="118"/>
      <c r="E185" s="118"/>
      <c r="G185" s="123"/>
      <c r="H185" s="123"/>
      <c r="I185" s="123"/>
      <c r="J185" s="123"/>
      <c r="K185" s="123"/>
      <c r="L185" s="123"/>
      <c r="M185" s="123"/>
      <c r="N185" s="118"/>
    </row>
    <row r="186" spans="1:14" ht="14.25">
      <c r="A186" s="118"/>
      <c r="B186" s="118"/>
      <c r="C186" s="118"/>
      <c r="D186" s="118"/>
      <c r="E186" s="118"/>
      <c r="G186" s="123"/>
      <c r="H186" s="123"/>
      <c r="I186" s="123"/>
      <c r="J186" s="123"/>
      <c r="K186" s="123"/>
      <c r="L186" s="123"/>
      <c r="M186" s="123"/>
      <c r="N186" s="118"/>
    </row>
    <row r="187" spans="1:14" ht="14.25">
      <c r="A187" s="118"/>
      <c r="B187" s="118"/>
      <c r="C187" s="118"/>
      <c r="D187" s="118"/>
      <c r="E187" s="118"/>
      <c r="G187" s="123"/>
      <c r="H187" s="123"/>
      <c r="I187" s="123"/>
      <c r="J187" s="123"/>
      <c r="K187" s="123"/>
      <c r="L187" s="123"/>
      <c r="M187" s="123"/>
      <c r="N187" s="118"/>
    </row>
    <row r="188" spans="1:14" ht="14.25">
      <c r="A188" s="118"/>
      <c r="B188" s="118"/>
      <c r="C188" s="118"/>
      <c r="D188" s="118"/>
      <c r="E188" s="118"/>
      <c r="G188" s="123"/>
      <c r="H188" s="123"/>
      <c r="I188" s="123"/>
      <c r="J188" s="123"/>
      <c r="K188" s="123"/>
      <c r="L188" s="123"/>
      <c r="M188" s="123"/>
      <c r="N188" s="118"/>
    </row>
    <row r="189" spans="1:14" ht="14.25">
      <c r="A189" s="118"/>
      <c r="B189" s="118"/>
      <c r="C189" s="118"/>
      <c r="D189" s="118"/>
      <c r="E189" s="118"/>
      <c r="G189" s="123"/>
      <c r="H189" s="123"/>
      <c r="I189" s="123"/>
      <c r="J189" s="123"/>
      <c r="K189" s="123"/>
      <c r="L189" s="123"/>
      <c r="M189" s="123"/>
      <c r="N189" s="118"/>
    </row>
    <row r="190" spans="1:14" ht="14.25">
      <c r="A190" s="118"/>
      <c r="B190" s="118"/>
      <c r="C190" s="118"/>
      <c r="D190" s="118"/>
      <c r="E190" s="118"/>
      <c r="G190" s="123"/>
      <c r="H190" s="123"/>
      <c r="I190" s="123"/>
      <c r="J190" s="123"/>
      <c r="K190" s="123"/>
      <c r="L190" s="123"/>
      <c r="M190" s="123"/>
      <c r="N190" s="118"/>
    </row>
    <row r="191" spans="1:14" ht="14.25">
      <c r="A191" s="118"/>
      <c r="B191" s="118"/>
      <c r="C191" s="118"/>
      <c r="D191" s="118"/>
      <c r="E191" s="118"/>
      <c r="G191" s="123"/>
      <c r="H191" s="123"/>
      <c r="I191" s="123"/>
      <c r="J191" s="123"/>
      <c r="K191" s="123"/>
      <c r="L191" s="123"/>
      <c r="M191" s="123"/>
      <c r="N191" s="118"/>
    </row>
    <row r="192" spans="1:14" ht="14.25">
      <c r="A192" s="118"/>
      <c r="B192" s="118"/>
      <c r="C192" s="118"/>
      <c r="D192" s="118"/>
      <c r="E192" s="118"/>
      <c r="G192" s="123"/>
      <c r="H192" s="123"/>
      <c r="I192" s="123"/>
      <c r="J192" s="123"/>
      <c r="K192" s="123"/>
      <c r="L192" s="123"/>
      <c r="M192" s="123"/>
      <c r="N192" s="118"/>
    </row>
    <row r="193" spans="1:14" ht="14.25">
      <c r="A193" s="118"/>
      <c r="B193" s="118"/>
      <c r="C193" s="118"/>
      <c r="D193" s="118"/>
      <c r="E193" s="118"/>
      <c r="G193" s="123"/>
      <c r="H193" s="123"/>
      <c r="I193" s="123"/>
      <c r="J193" s="123"/>
      <c r="K193" s="123"/>
      <c r="L193" s="123"/>
      <c r="M193" s="123"/>
      <c r="N193" s="118"/>
    </row>
    <row r="194" spans="1:14" ht="14.25">
      <c r="A194" s="118"/>
      <c r="B194" s="118"/>
      <c r="C194" s="118"/>
      <c r="D194" s="118"/>
      <c r="E194" s="118"/>
      <c r="G194" s="123"/>
      <c r="H194" s="123"/>
      <c r="I194" s="123"/>
      <c r="J194" s="123"/>
      <c r="K194" s="123"/>
      <c r="L194" s="123"/>
      <c r="M194" s="123"/>
      <c r="N194" s="118"/>
    </row>
    <row r="195" spans="1:14" ht="14.25">
      <c r="A195" s="118"/>
      <c r="B195" s="118"/>
      <c r="C195" s="118"/>
      <c r="D195" s="118"/>
      <c r="E195" s="118"/>
      <c r="G195" s="123"/>
      <c r="H195" s="123"/>
      <c r="I195" s="123"/>
      <c r="J195" s="123"/>
      <c r="K195" s="123"/>
      <c r="L195" s="123"/>
      <c r="M195" s="123"/>
      <c r="N195" s="118"/>
    </row>
    <row r="196" spans="1:14" ht="14.25">
      <c r="A196" s="118"/>
      <c r="B196" s="118"/>
      <c r="C196" s="118"/>
      <c r="D196" s="118"/>
      <c r="E196" s="118"/>
      <c r="G196" s="123"/>
      <c r="H196" s="123"/>
      <c r="I196" s="123"/>
      <c r="J196" s="123"/>
      <c r="K196" s="123"/>
      <c r="L196" s="123"/>
      <c r="M196" s="123"/>
      <c r="N196" s="118"/>
    </row>
    <row r="197" spans="1:14" ht="14.25">
      <c r="A197" s="118"/>
      <c r="B197" s="118"/>
      <c r="C197" s="118"/>
      <c r="D197" s="118"/>
      <c r="E197" s="118"/>
      <c r="G197" s="123"/>
      <c r="H197" s="123"/>
      <c r="I197" s="123"/>
      <c r="J197" s="123"/>
      <c r="K197" s="123"/>
      <c r="L197" s="123"/>
      <c r="M197" s="123"/>
      <c r="N197" s="118"/>
    </row>
    <row r="198" spans="1:14" ht="14.25">
      <c r="A198" s="118"/>
      <c r="B198" s="118"/>
      <c r="C198" s="118"/>
      <c r="D198" s="118"/>
      <c r="E198" s="118"/>
      <c r="G198" s="123"/>
      <c r="H198" s="123"/>
      <c r="I198" s="123"/>
      <c r="J198" s="123"/>
      <c r="K198" s="123"/>
      <c r="L198" s="123"/>
      <c r="M198" s="123"/>
      <c r="N198" s="118"/>
    </row>
    <row r="199" spans="1:14" ht="14.25">
      <c r="A199" s="118"/>
      <c r="B199" s="118"/>
      <c r="C199" s="118"/>
      <c r="D199" s="118"/>
      <c r="E199" s="118"/>
      <c r="G199" s="123"/>
      <c r="H199" s="123"/>
      <c r="I199" s="123"/>
      <c r="J199" s="123"/>
      <c r="K199" s="123"/>
      <c r="L199" s="123"/>
      <c r="M199" s="123"/>
      <c r="N199" s="118"/>
    </row>
    <row r="200" spans="1:14" ht="14.25">
      <c r="A200" s="118"/>
      <c r="B200" s="118"/>
      <c r="C200" s="118"/>
      <c r="D200" s="118"/>
      <c r="E200" s="118"/>
      <c r="G200" s="123"/>
      <c r="H200" s="123"/>
      <c r="I200" s="123"/>
      <c r="J200" s="123"/>
      <c r="K200" s="123"/>
      <c r="L200" s="123"/>
      <c r="M200" s="123"/>
      <c r="N200" s="118"/>
    </row>
    <row r="201" spans="1:14" ht="14.25">
      <c r="A201" s="118"/>
      <c r="B201" s="118"/>
      <c r="C201" s="118"/>
      <c r="D201" s="118"/>
      <c r="E201" s="118"/>
      <c r="G201" s="123"/>
      <c r="H201" s="123"/>
      <c r="I201" s="123"/>
      <c r="J201" s="123"/>
      <c r="K201" s="123"/>
      <c r="L201" s="123"/>
      <c r="M201" s="123"/>
      <c r="N201" s="118"/>
    </row>
    <row r="202" spans="1:14" ht="14.25">
      <c r="A202" s="118"/>
      <c r="B202" s="118"/>
      <c r="C202" s="118"/>
      <c r="D202" s="118"/>
      <c r="E202" s="118"/>
      <c r="G202" s="123"/>
      <c r="H202" s="123"/>
      <c r="I202" s="123"/>
      <c r="J202" s="123"/>
      <c r="K202" s="123"/>
      <c r="L202" s="123"/>
      <c r="M202" s="123"/>
      <c r="N202" s="118"/>
    </row>
    <row r="203" spans="1:14" ht="14.25">
      <c r="A203" s="118"/>
      <c r="B203" s="118"/>
      <c r="C203" s="118"/>
      <c r="D203" s="118"/>
      <c r="E203" s="118"/>
      <c r="G203" s="123"/>
      <c r="H203" s="123"/>
      <c r="I203" s="123"/>
      <c r="J203" s="123"/>
      <c r="K203" s="123"/>
      <c r="L203" s="123"/>
      <c r="M203" s="123"/>
      <c r="N203" s="118"/>
    </row>
    <row r="204" spans="1:14" ht="14.25">
      <c r="A204" s="118"/>
      <c r="B204" s="118"/>
      <c r="C204" s="118"/>
      <c r="D204" s="118"/>
      <c r="E204" s="118"/>
      <c r="G204" s="123"/>
      <c r="H204" s="123"/>
      <c r="I204" s="123"/>
      <c r="J204" s="123"/>
      <c r="K204" s="123"/>
      <c r="L204" s="123"/>
      <c r="M204" s="123"/>
      <c r="N204" s="118"/>
    </row>
    <row r="205" spans="1:14" ht="14.25">
      <c r="A205" s="118"/>
      <c r="B205" s="118"/>
      <c r="C205" s="118"/>
      <c r="D205" s="118"/>
      <c r="E205" s="118"/>
      <c r="G205" s="123"/>
      <c r="H205" s="123"/>
      <c r="I205" s="123"/>
      <c r="J205" s="123"/>
      <c r="K205" s="123"/>
      <c r="L205" s="123"/>
      <c r="M205" s="123"/>
      <c r="N205" s="118"/>
    </row>
    <row r="206" spans="1:14" ht="14.25">
      <c r="A206" s="118"/>
      <c r="B206" s="118"/>
      <c r="C206" s="118"/>
      <c r="D206" s="118"/>
      <c r="E206" s="118"/>
      <c r="G206" s="123"/>
      <c r="H206" s="123"/>
      <c r="I206" s="123"/>
      <c r="J206" s="123"/>
      <c r="K206" s="123"/>
      <c r="L206" s="123"/>
      <c r="M206" s="123"/>
      <c r="N206" s="118"/>
    </row>
    <row r="207" spans="1:14" ht="14.25">
      <c r="A207" s="118"/>
      <c r="B207" s="118"/>
      <c r="C207" s="118"/>
      <c r="D207" s="118"/>
      <c r="E207" s="118"/>
      <c r="G207" s="123"/>
      <c r="H207" s="123"/>
      <c r="I207" s="123"/>
      <c r="J207" s="123"/>
      <c r="K207" s="123"/>
      <c r="L207" s="123"/>
      <c r="M207" s="123"/>
      <c r="N207" s="118"/>
    </row>
    <row r="208" spans="1:14" ht="14.25">
      <c r="A208" s="118"/>
      <c r="B208" s="118"/>
      <c r="C208" s="118"/>
      <c r="D208" s="118"/>
      <c r="E208" s="118"/>
      <c r="G208" s="123"/>
      <c r="H208" s="123"/>
      <c r="I208" s="123"/>
      <c r="J208" s="123"/>
      <c r="K208" s="123"/>
      <c r="L208" s="123"/>
      <c r="M208" s="123"/>
      <c r="N208" s="118"/>
    </row>
    <row r="209" spans="1:14" ht="14.25">
      <c r="A209" s="118"/>
      <c r="B209" s="118"/>
      <c r="C209" s="118"/>
      <c r="D209" s="118"/>
      <c r="E209" s="118"/>
      <c r="G209" s="123"/>
      <c r="H209" s="123"/>
      <c r="I209" s="123"/>
      <c r="J209" s="123"/>
      <c r="K209" s="123"/>
      <c r="L209" s="123"/>
      <c r="M209" s="123"/>
      <c r="N209" s="118"/>
    </row>
    <row r="210" spans="1:14" ht="14.25">
      <c r="A210" s="118"/>
      <c r="B210" s="118"/>
      <c r="C210" s="118"/>
      <c r="D210" s="118"/>
      <c r="E210" s="118"/>
      <c r="G210" s="123"/>
      <c r="H210" s="123"/>
      <c r="I210" s="123"/>
      <c r="J210" s="123"/>
      <c r="K210" s="123"/>
      <c r="L210" s="123"/>
      <c r="M210" s="123"/>
      <c r="N210" s="118"/>
    </row>
    <row r="211" spans="1:14" ht="14.25">
      <c r="A211" s="118"/>
      <c r="B211" s="118"/>
      <c r="C211" s="118"/>
      <c r="D211" s="118"/>
      <c r="E211" s="118"/>
      <c r="G211" s="123"/>
      <c r="H211" s="123"/>
      <c r="I211" s="123"/>
      <c r="J211" s="123"/>
      <c r="K211" s="123"/>
      <c r="L211" s="123"/>
      <c r="M211" s="123"/>
      <c r="N211" s="118"/>
    </row>
    <row r="212" spans="1:14" ht="14.25">
      <c r="A212" s="118"/>
      <c r="B212" s="118"/>
      <c r="C212" s="118"/>
      <c r="D212" s="118"/>
      <c r="E212" s="118"/>
      <c r="G212" s="123"/>
      <c r="H212" s="123"/>
      <c r="I212" s="123"/>
      <c r="J212" s="123"/>
      <c r="K212" s="123"/>
      <c r="L212" s="123"/>
      <c r="M212" s="123"/>
      <c r="N212" s="118"/>
    </row>
    <row r="213" spans="1:14" ht="14.25">
      <c r="A213" s="118"/>
      <c r="B213" s="118"/>
      <c r="C213" s="118"/>
      <c r="D213" s="118"/>
      <c r="E213" s="118"/>
      <c r="G213" s="123"/>
      <c r="H213" s="123"/>
      <c r="I213" s="123"/>
      <c r="J213" s="123"/>
      <c r="K213" s="123"/>
      <c r="L213" s="123"/>
      <c r="M213" s="123"/>
      <c r="N213" s="118"/>
    </row>
    <row r="214" spans="1:14" ht="14.25">
      <c r="A214" s="118"/>
      <c r="B214" s="118"/>
      <c r="C214" s="118"/>
      <c r="D214" s="118"/>
      <c r="E214" s="118"/>
      <c r="G214" s="123"/>
      <c r="H214" s="123"/>
      <c r="I214" s="123"/>
      <c r="J214" s="123"/>
      <c r="K214" s="123"/>
      <c r="L214" s="123"/>
      <c r="M214" s="123"/>
      <c r="N214" s="118"/>
    </row>
    <row r="215" spans="1:14" ht="14.25">
      <c r="A215" s="118"/>
      <c r="B215" s="118"/>
      <c r="C215" s="118"/>
      <c r="D215" s="118"/>
      <c r="E215" s="118"/>
      <c r="G215" s="123"/>
      <c r="H215" s="123"/>
      <c r="I215" s="123"/>
      <c r="J215" s="123"/>
      <c r="K215" s="123"/>
      <c r="L215" s="123"/>
      <c r="M215" s="123"/>
      <c r="N215" s="118"/>
    </row>
    <row r="216" spans="1:14" ht="14.25">
      <c r="A216" s="118"/>
      <c r="B216" s="118"/>
      <c r="C216" s="118"/>
      <c r="D216" s="118"/>
      <c r="E216" s="118"/>
      <c r="G216" s="123"/>
      <c r="H216" s="123"/>
      <c r="I216" s="123"/>
      <c r="J216" s="123"/>
      <c r="K216" s="123"/>
      <c r="L216" s="123"/>
      <c r="M216" s="123"/>
      <c r="N216" s="118"/>
    </row>
    <row r="217" spans="1:14" ht="14.25">
      <c r="A217" s="118"/>
      <c r="B217" s="118"/>
      <c r="C217" s="118"/>
      <c r="D217" s="118"/>
      <c r="E217" s="118"/>
      <c r="G217" s="123"/>
      <c r="H217" s="123"/>
      <c r="I217" s="123"/>
      <c r="J217" s="123"/>
      <c r="K217" s="123"/>
      <c r="L217" s="123"/>
      <c r="M217" s="123"/>
      <c r="N217" s="118"/>
    </row>
    <row r="218" spans="1:14" ht="14.25">
      <c r="A218" s="118"/>
      <c r="B218" s="118"/>
      <c r="C218" s="118"/>
      <c r="D218" s="118"/>
      <c r="E218" s="118"/>
      <c r="G218" s="123"/>
      <c r="H218" s="123"/>
      <c r="I218" s="123"/>
      <c r="J218" s="123"/>
      <c r="K218" s="123"/>
      <c r="L218" s="123"/>
      <c r="M218" s="123"/>
      <c r="N218" s="118"/>
    </row>
    <row r="219" spans="1:14" ht="14.25">
      <c r="A219" s="118"/>
      <c r="B219" s="118"/>
      <c r="C219" s="118"/>
      <c r="D219" s="118"/>
      <c r="E219" s="118"/>
      <c r="G219" s="123"/>
      <c r="H219" s="123"/>
      <c r="I219" s="123"/>
      <c r="J219" s="123"/>
      <c r="K219" s="123"/>
      <c r="L219" s="123"/>
      <c r="M219" s="123"/>
      <c r="N219" s="118"/>
    </row>
    <row r="220" spans="1:14" ht="14.25">
      <c r="A220" s="118"/>
      <c r="B220" s="118"/>
      <c r="C220" s="118"/>
      <c r="D220" s="118"/>
      <c r="E220" s="118"/>
      <c r="G220" s="123"/>
      <c r="H220" s="123"/>
      <c r="I220" s="123"/>
      <c r="J220" s="123"/>
      <c r="K220" s="123"/>
      <c r="L220" s="123"/>
      <c r="M220" s="123"/>
      <c r="N220" s="118"/>
    </row>
    <row r="221" spans="1:14" ht="14.25">
      <c r="A221" s="118"/>
      <c r="B221" s="118"/>
      <c r="C221" s="118"/>
      <c r="D221" s="118"/>
      <c r="E221" s="118"/>
      <c r="G221" s="123"/>
      <c r="H221" s="123"/>
      <c r="I221" s="123"/>
      <c r="J221" s="123"/>
      <c r="K221" s="123"/>
      <c r="L221" s="123"/>
      <c r="M221" s="123"/>
      <c r="N221" s="118"/>
    </row>
    <row r="222" spans="1:14" ht="14.25">
      <c r="A222" s="118"/>
      <c r="B222" s="118"/>
      <c r="C222" s="118"/>
      <c r="D222" s="118"/>
      <c r="E222" s="118"/>
      <c r="G222" s="123"/>
      <c r="H222" s="123"/>
      <c r="I222" s="123"/>
      <c r="J222" s="123"/>
      <c r="K222" s="123"/>
      <c r="L222" s="123"/>
      <c r="M222" s="123"/>
      <c r="N222" s="118"/>
    </row>
    <row r="223" spans="1:14" ht="14.25">
      <c r="A223" s="118"/>
      <c r="B223" s="118"/>
      <c r="C223" s="118"/>
      <c r="D223" s="118"/>
      <c r="E223" s="118"/>
      <c r="G223" s="123"/>
      <c r="H223" s="123"/>
      <c r="I223" s="123"/>
      <c r="J223" s="123"/>
      <c r="K223" s="123"/>
      <c r="L223" s="123"/>
      <c r="M223" s="123"/>
      <c r="N223" s="118"/>
    </row>
    <row r="224" spans="1:14" ht="14.25">
      <c r="A224" s="118"/>
      <c r="B224" s="118"/>
      <c r="C224" s="118"/>
      <c r="D224" s="118"/>
      <c r="E224" s="118"/>
      <c r="G224" s="123"/>
      <c r="H224" s="123"/>
      <c r="I224" s="123"/>
      <c r="J224" s="123"/>
      <c r="K224" s="123"/>
      <c r="L224" s="123"/>
      <c r="M224" s="123"/>
      <c r="N224" s="118"/>
    </row>
    <row r="225" spans="1:14" ht="14.25">
      <c r="A225" s="118"/>
      <c r="B225" s="118"/>
      <c r="C225" s="118"/>
      <c r="D225" s="118"/>
      <c r="E225" s="118"/>
      <c r="G225" s="123"/>
      <c r="H225" s="123"/>
      <c r="I225" s="123"/>
      <c r="J225" s="123"/>
      <c r="K225" s="123"/>
      <c r="L225" s="123"/>
      <c r="M225" s="123"/>
      <c r="N225" s="118"/>
    </row>
    <row r="226" spans="1:14" ht="14.25">
      <c r="A226" s="118"/>
      <c r="B226" s="118"/>
      <c r="C226" s="118"/>
      <c r="D226" s="118"/>
      <c r="E226" s="118"/>
      <c r="G226" s="123"/>
      <c r="H226" s="123"/>
      <c r="I226" s="123"/>
      <c r="J226" s="123"/>
      <c r="K226" s="123"/>
      <c r="L226" s="123"/>
      <c r="M226" s="123"/>
      <c r="N226" s="118"/>
    </row>
    <row r="227" spans="1:14" ht="14.25">
      <c r="A227" s="118"/>
      <c r="B227" s="118"/>
      <c r="C227" s="118"/>
      <c r="D227" s="118"/>
      <c r="E227" s="118"/>
      <c r="G227" s="123"/>
      <c r="H227" s="123"/>
      <c r="I227" s="123"/>
      <c r="J227" s="123"/>
      <c r="K227" s="123"/>
      <c r="L227" s="123"/>
      <c r="M227" s="123"/>
      <c r="N227" s="118"/>
    </row>
    <row r="228" spans="1:14" ht="14.25">
      <c r="A228" s="118"/>
      <c r="B228" s="118"/>
      <c r="C228" s="118"/>
      <c r="D228" s="118"/>
      <c r="E228" s="118"/>
      <c r="G228" s="123"/>
      <c r="H228" s="123"/>
      <c r="I228" s="123"/>
      <c r="J228" s="123"/>
      <c r="K228" s="123"/>
      <c r="L228" s="123"/>
      <c r="M228" s="123"/>
      <c r="N228" s="118"/>
    </row>
    <row r="229" spans="1:14" ht="14.25">
      <c r="A229" s="118"/>
      <c r="B229" s="118"/>
      <c r="C229" s="118"/>
      <c r="D229" s="118"/>
      <c r="E229" s="118"/>
      <c r="G229" s="123"/>
      <c r="H229" s="123"/>
      <c r="I229" s="123"/>
      <c r="J229" s="123"/>
      <c r="K229" s="123"/>
      <c r="L229" s="123"/>
      <c r="M229" s="123"/>
      <c r="N229" s="118"/>
    </row>
    <row r="230" spans="1:14" ht="14.25">
      <c r="A230" s="118"/>
      <c r="B230" s="118"/>
      <c r="C230" s="118"/>
      <c r="D230" s="118"/>
      <c r="E230" s="118"/>
      <c r="G230" s="123"/>
      <c r="H230" s="123"/>
      <c r="I230" s="123"/>
      <c r="J230" s="123"/>
      <c r="K230" s="123"/>
      <c r="L230" s="123"/>
      <c r="M230" s="123"/>
      <c r="N230" s="118"/>
    </row>
    <row r="231" spans="1:14" ht="14.25">
      <c r="A231" s="118"/>
      <c r="B231" s="118"/>
      <c r="C231" s="118"/>
      <c r="D231" s="118"/>
      <c r="E231" s="118"/>
      <c r="G231" s="123"/>
      <c r="H231" s="123"/>
      <c r="I231" s="123"/>
      <c r="J231" s="123"/>
      <c r="K231" s="123"/>
      <c r="L231" s="123"/>
      <c r="M231" s="123"/>
      <c r="N231" s="118"/>
    </row>
    <row r="232" spans="1:14" ht="14.25">
      <c r="A232" s="118"/>
      <c r="B232" s="118"/>
      <c r="C232" s="118"/>
      <c r="D232" s="118"/>
      <c r="E232" s="118"/>
      <c r="G232" s="123"/>
      <c r="H232" s="123"/>
      <c r="I232" s="123"/>
      <c r="J232" s="123"/>
      <c r="K232" s="123"/>
      <c r="L232" s="123"/>
      <c r="M232" s="123"/>
      <c r="N232" s="118"/>
    </row>
    <row r="233" spans="1:14" ht="14.25">
      <c r="A233" s="118"/>
      <c r="B233" s="118"/>
      <c r="C233" s="118"/>
      <c r="D233" s="118"/>
      <c r="E233" s="118"/>
      <c r="G233" s="123"/>
      <c r="H233" s="123"/>
      <c r="I233" s="123"/>
      <c r="J233" s="123"/>
      <c r="K233" s="123"/>
      <c r="L233" s="123"/>
      <c r="M233" s="123"/>
      <c r="N233" s="118"/>
    </row>
    <row r="234" spans="1:14" ht="14.25">
      <c r="A234" s="118"/>
      <c r="B234" s="118"/>
      <c r="C234" s="118"/>
      <c r="D234" s="118"/>
      <c r="E234" s="118"/>
      <c r="G234" s="123"/>
      <c r="H234" s="123"/>
      <c r="I234" s="123"/>
      <c r="J234" s="123"/>
      <c r="K234" s="123"/>
      <c r="L234" s="123"/>
      <c r="M234" s="123"/>
      <c r="N234" s="118"/>
    </row>
    <row r="235" spans="1:14" ht="14.25">
      <c r="A235" s="118"/>
      <c r="B235" s="118"/>
      <c r="C235" s="118"/>
      <c r="D235" s="118"/>
      <c r="E235" s="118"/>
      <c r="G235" s="123"/>
      <c r="H235" s="123"/>
      <c r="I235" s="123"/>
      <c r="J235" s="123"/>
      <c r="K235" s="123"/>
      <c r="L235" s="123"/>
      <c r="M235" s="123"/>
      <c r="N235" s="118"/>
    </row>
    <row r="236" spans="1:14" ht="14.25">
      <c r="A236" s="118"/>
      <c r="B236" s="118"/>
      <c r="C236" s="118"/>
      <c r="D236" s="118"/>
      <c r="E236" s="118"/>
      <c r="G236" s="123"/>
      <c r="H236" s="123"/>
      <c r="I236" s="123"/>
      <c r="J236" s="123"/>
      <c r="K236" s="123"/>
      <c r="L236" s="123"/>
      <c r="M236" s="123"/>
      <c r="N236" s="118"/>
    </row>
    <row r="237" spans="1:14" ht="14.25">
      <c r="A237" s="118"/>
      <c r="B237" s="118"/>
      <c r="C237" s="118"/>
      <c r="D237" s="118"/>
      <c r="E237" s="118"/>
      <c r="G237" s="123"/>
      <c r="H237" s="123"/>
      <c r="I237" s="123"/>
      <c r="J237" s="123"/>
      <c r="K237" s="123"/>
      <c r="L237" s="123"/>
      <c r="M237" s="123"/>
      <c r="N237" s="118"/>
    </row>
    <row r="238" spans="1:14" ht="14.25">
      <c r="A238" s="118"/>
      <c r="B238" s="118"/>
      <c r="C238" s="118"/>
      <c r="D238" s="118"/>
      <c r="E238" s="118"/>
      <c r="G238" s="123"/>
      <c r="H238" s="123"/>
      <c r="I238" s="123"/>
      <c r="J238" s="123"/>
      <c r="K238" s="123"/>
      <c r="L238" s="123"/>
      <c r="M238" s="123"/>
      <c r="N238" s="118"/>
    </row>
    <row r="239" spans="1:14" ht="14.25">
      <c r="A239" s="118"/>
      <c r="B239" s="118"/>
      <c r="C239" s="118"/>
      <c r="D239" s="118"/>
      <c r="E239" s="118"/>
      <c r="G239" s="123"/>
      <c r="H239" s="123"/>
      <c r="I239" s="123"/>
      <c r="J239" s="123"/>
      <c r="K239" s="123"/>
      <c r="L239" s="123"/>
      <c r="M239" s="123"/>
      <c r="N239" s="118"/>
    </row>
    <row r="240" spans="1:14" ht="14.25">
      <c r="A240" s="118"/>
      <c r="B240" s="118"/>
      <c r="C240" s="118"/>
      <c r="D240" s="118"/>
      <c r="E240" s="118"/>
      <c r="G240" s="123"/>
      <c r="H240" s="123"/>
      <c r="I240" s="123"/>
      <c r="J240" s="123"/>
      <c r="K240" s="123"/>
      <c r="L240" s="123"/>
      <c r="M240" s="123"/>
      <c r="N240" s="118"/>
    </row>
    <row r="241" spans="1:14" ht="14.25">
      <c r="A241" s="118"/>
      <c r="B241" s="118"/>
      <c r="C241" s="118"/>
      <c r="D241" s="118"/>
      <c r="E241" s="118"/>
      <c r="G241" s="123"/>
      <c r="H241" s="123"/>
      <c r="I241" s="123"/>
      <c r="J241" s="123"/>
      <c r="K241" s="123"/>
      <c r="L241" s="123"/>
      <c r="M241" s="123"/>
      <c r="N241" s="118"/>
    </row>
    <row r="242" spans="1:14" ht="14.25">
      <c r="A242" s="118"/>
      <c r="B242" s="118"/>
      <c r="C242" s="118"/>
      <c r="D242" s="118"/>
      <c r="E242" s="118"/>
      <c r="G242" s="123"/>
      <c r="H242" s="123"/>
      <c r="I242" s="123"/>
      <c r="J242" s="123"/>
      <c r="K242" s="123"/>
      <c r="L242" s="123"/>
      <c r="M242" s="123"/>
      <c r="N242" s="118"/>
    </row>
    <row r="243" spans="1:14" ht="14.25">
      <c r="A243" s="118"/>
      <c r="B243" s="118"/>
      <c r="C243" s="118"/>
      <c r="D243" s="118"/>
      <c r="E243" s="118"/>
      <c r="G243" s="123"/>
      <c r="H243" s="123"/>
      <c r="I243" s="123"/>
      <c r="J243" s="123"/>
      <c r="K243" s="123"/>
      <c r="L243" s="123"/>
      <c r="M243" s="123"/>
      <c r="N243" s="118"/>
    </row>
    <row r="244" spans="1:14" ht="14.25">
      <c r="A244" s="118"/>
      <c r="B244" s="118"/>
      <c r="C244" s="118"/>
      <c r="D244" s="118"/>
      <c r="E244" s="118"/>
      <c r="G244" s="123"/>
      <c r="H244" s="123"/>
      <c r="I244" s="123"/>
      <c r="J244" s="123"/>
      <c r="K244" s="123"/>
      <c r="L244" s="123"/>
      <c r="M244" s="123"/>
      <c r="N244" s="118"/>
    </row>
    <row r="245" spans="1:14" ht="14.25">
      <c r="A245" s="118"/>
      <c r="B245" s="118"/>
      <c r="C245" s="118"/>
      <c r="D245" s="118"/>
      <c r="E245" s="118"/>
      <c r="G245" s="123"/>
      <c r="H245" s="123"/>
      <c r="I245" s="123"/>
      <c r="J245" s="123"/>
      <c r="K245" s="123"/>
      <c r="L245" s="123"/>
      <c r="M245" s="123"/>
      <c r="N245" s="118"/>
    </row>
    <row r="246" spans="1:14" ht="14.25">
      <c r="A246" s="118"/>
      <c r="B246" s="118"/>
      <c r="C246" s="118"/>
      <c r="D246" s="118"/>
      <c r="E246" s="118"/>
      <c r="G246" s="123"/>
      <c r="H246" s="123"/>
      <c r="I246" s="123"/>
      <c r="J246" s="123"/>
      <c r="K246" s="123"/>
      <c r="L246" s="123"/>
      <c r="M246" s="123"/>
      <c r="N246" s="118"/>
    </row>
    <row r="247" spans="1:14" ht="14.25">
      <c r="A247" s="118"/>
      <c r="B247" s="118"/>
      <c r="C247" s="118"/>
      <c r="D247" s="118"/>
      <c r="E247" s="118"/>
      <c r="G247" s="123"/>
      <c r="H247" s="123"/>
      <c r="I247" s="123"/>
      <c r="J247" s="123"/>
      <c r="K247" s="123"/>
      <c r="L247" s="123"/>
      <c r="M247" s="123"/>
      <c r="N247" s="118"/>
    </row>
    <row r="248" spans="1:14" ht="14.25">
      <c r="A248" s="118"/>
      <c r="B248" s="118"/>
      <c r="C248" s="118"/>
      <c r="D248" s="118"/>
      <c r="E248" s="118"/>
      <c r="G248" s="123"/>
      <c r="H248" s="123"/>
      <c r="I248" s="123"/>
      <c r="J248" s="123"/>
      <c r="K248" s="123"/>
      <c r="L248" s="123"/>
      <c r="M248" s="123"/>
      <c r="N248" s="118"/>
    </row>
    <row r="249" spans="1:14" ht="14.25">
      <c r="A249" s="118"/>
      <c r="B249" s="118"/>
      <c r="C249" s="118"/>
      <c r="D249" s="118"/>
      <c r="E249" s="118"/>
      <c r="G249" s="123"/>
      <c r="H249" s="123"/>
      <c r="I249" s="123"/>
      <c r="J249" s="123"/>
      <c r="K249" s="123"/>
      <c r="L249" s="123"/>
      <c r="M249" s="123"/>
      <c r="N249" s="118"/>
    </row>
    <row r="250" spans="1:14" ht="14.25">
      <c r="A250" s="118"/>
      <c r="B250" s="118"/>
      <c r="C250" s="118"/>
      <c r="D250" s="118"/>
      <c r="E250" s="118"/>
      <c r="G250" s="123"/>
      <c r="H250" s="123"/>
      <c r="I250" s="123"/>
      <c r="J250" s="123"/>
      <c r="K250" s="123"/>
      <c r="L250" s="123"/>
      <c r="M250" s="123"/>
      <c r="N250" s="118"/>
    </row>
    <row r="251" spans="1:14" ht="14.25">
      <c r="A251" s="118"/>
      <c r="B251" s="118"/>
      <c r="C251" s="118"/>
      <c r="D251" s="118"/>
      <c r="E251" s="118"/>
      <c r="G251" s="123"/>
      <c r="H251" s="123"/>
      <c r="I251" s="123"/>
      <c r="J251" s="123"/>
      <c r="K251" s="123"/>
      <c r="L251" s="123"/>
      <c r="M251" s="123"/>
      <c r="N251" s="118"/>
    </row>
    <row r="252" spans="1:14" ht="14.25">
      <c r="A252" s="118"/>
      <c r="B252" s="118"/>
      <c r="C252" s="118"/>
      <c r="D252" s="118"/>
      <c r="E252" s="118"/>
      <c r="G252" s="123"/>
      <c r="H252" s="123"/>
      <c r="I252" s="123"/>
      <c r="J252" s="123"/>
      <c r="K252" s="123"/>
      <c r="L252" s="123"/>
      <c r="M252" s="123"/>
      <c r="N252" s="118"/>
    </row>
    <row r="253" spans="1:14" ht="14.25">
      <c r="A253" s="118"/>
      <c r="B253" s="118"/>
      <c r="C253" s="118"/>
      <c r="D253" s="118"/>
      <c r="E253" s="118"/>
      <c r="G253" s="123"/>
      <c r="H253" s="123"/>
      <c r="I253" s="123"/>
      <c r="J253" s="123"/>
      <c r="K253" s="123"/>
      <c r="L253" s="123"/>
      <c r="M253" s="123"/>
      <c r="N253" s="118"/>
    </row>
    <row r="254" spans="1:14" ht="14.25">
      <c r="A254" s="118"/>
      <c r="B254" s="118"/>
      <c r="C254" s="118"/>
      <c r="D254" s="118"/>
      <c r="E254" s="118"/>
      <c r="G254" s="123"/>
      <c r="H254" s="123"/>
      <c r="I254" s="123"/>
      <c r="J254" s="123"/>
      <c r="K254" s="123"/>
      <c r="L254" s="123"/>
      <c r="M254" s="123"/>
      <c r="N254" s="118"/>
    </row>
    <row r="255" spans="1:14" ht="14.25">
      <c r="A255" s="118"/>
      <c r="B255" s="118"/>
      <c r="C255" s="118"/>
      <c r="D255" s="118"/>
      <c r="E255" s="118"/>
      <c r="G255" s="123"/>
      <c r="H255" s="123"/>
      <c r="I255" s="123"/>
      <c r="J255" s="123"/>
      <c r="K255" s="123"/>
      <c r="L255" s="123"/>
      <c r="M255" s="123"/>
      <c r="N255" s="118"/>
    </row>
    <row r="256" spans="1:14" ht="14.25">
      <c r="A256" s="118"/>
      <c r="B256" s="118"/>
      <c r="C256" s="118"/>
      <c r="D256" s="118"/>
      <c r="E256" s="118"/>
      <c r="G256" s="123"/>
      <c r="H256" s="123"/>
      <c r="I256" s="123"/>
      <c r="J256" s="123"/>
      <c r="K256" s="123"/>
      <c r="L256" s="123"/>
      <c r="M256" s="123"/>
      <c r="N256" s="118"/>
    </row>
    <row r="257" spans="1:14" ht="14.25">
      <c r="A257" s="118"/>
      <c r="B257" s="118"/>
      <c r="C257" s="118"/>
      <c r="D257" s="118"/>
      <c r="E257" s="118"/>
      <c r="G257" s="123"/>
      <c r="H257" s="123"/>
      <c r="I257" s="123"/>
      <c r="J257" s="123"/>
      <c r="K257" s="123"/>
      <c r="L257" s="123"/>
      <c r="M257" s="123"/>
      <c r="N257" s="118"/>
    </row>
    <row r="258" spans="1:14" ht="14.25">
      <c r="A258" s="118"/>
      <c r="B258" s="118"/>
      <c r="C258" s="118"/>
      <c r="D258" s="118"/>
      <c r="E258" s="118"/>
      <c r="G258" s="123"/>
      <c r="H258" s="123"/>
      <c r="I258" s="123"/>
      <c r="J258" s="123"/>
      <c r="K258" s="123"/>
      <c r="L258" s="123"/>
      <c r="M258" s="123"/>
      <c r="N258" s="118"/>
    </row>
    <row r="259" spans="1:14" ht="14.25">
      <c r="A259" s="118"/>
      <c r="B259" s="118"/>
      <c r="C259" s="118"/>
      <c r="D259" s="118"/>
      <c r="E259" s="118"/>
      <c r="G259" s="123"/>
      <c r="H259" s="123"/>
      <c r="I259" s="123"/>
      <c r="J259" s="123"/>
      <c r="K259" s="123"/>
      <c r="L259" s="123"/>
      <c r="M259" s="123"/>
      <c r="N259" s="118"/>
    </row>
    <row r="260" spans="1:14" ht="14.25">
      <c r="A260" s="118"/>
      <c r="B260" s="118"/>
      <c r="C260" s="118"/>
      <c r="D260" s="118"/>
      <c r="E260" s="118"/>
      <c r="G260" s="123"/>
      <c r="H260" s="123"/>
      <c r="I260" s="123"/>
      <c r="J260" s="123"/>
      <c r="K260" s="123"/>
      <c r="L260" s="123"/>
      <c r="M260" s="123"/>
      <c r="N260" s="118"/>
    </row>
    <row r="261" spans="1:14" ht="14.25">
      <c r="A261" s="118"/>
      <c r="B261" s="118"/>
      <c r="C261" s="118"/>
      <c r="D261" s="118"/>
      <c r="E261" s="118"/>
      <c r="G261" s="123"/>
      <c r="H261" s="123"/>
      <c r="I261" s="123"/>
      <c r="J261" s="123"/>
      <c r="K261" s="123"/>
      <c r="L261" s="123"/>
      <c r="M261" s="123"/>
      <c r="N261" s="118"/>
    </row>
    <row r="262" spans="1:14" ht="14.25">
      <c r="A262" s="118"/>
      <c r="B262" s="118"/>
      <c r="C262" s="118"/>
      <c r="D262" s="118"/>
      <c r="E262" s="118"/>
      <c r="G262" s="123"/>
      <c r="H262" s="123"/>
      <c r="I262" s="123"/>
      <c r="J262" s="123"/>
      <c r="K262" s="123"/>
      <c r="L262" s="123"/>
      <c r="M262" s="123"/>
      <c r="N262" s="118"/>
    </row>
    <row r="263" spans="1:14" ht="14.25">
      <c r="A263" s="118"/>
      <c r="B263" s="118"/>
      <c r="C263" s="118"/>
      <c r="D263" s="118"/>
      <c r="E263" s="118"/>
      <c r="G263" s="123"/>
      <c r="H263" s="123"/>
      <c r="I263" s="123"/>
      <c r="J263" s="123"/>
      <c r="K263" s="123"/>
      <c r="L263" s="123"/>
      <c r="M263" s="123"/>
      <c r="N263" s="118"/>
    </row>
    <row r="264" spans="1:14" ht="14.25">
      <c r="A264" s="118"/>
      <c r="B264" s="118"/>
      <c r="C264" s="118"/>
      <c r="D264" s="118"/>
      <c r="E264" s="118"/>
      <c r="G264" s="123"/>
      <c r="H264" s="123"/>
      <c r="I264" s="123"/>
      <c r="J264" s="123"/>
      <c r="K264" s="123"/>
      <c r="L264" s="123"/>
      <c r="M264" s="123"/>
      <c r="N264" s="118"/>
    </row>
    <row r="265" spans="1:14" ht="14.25">
      <c r="A265" s="118"/>
      <c r="B265" s="118"/>
      <c r="C265" s="118"/>
      <c r="D265" s="118"/>
      <c r="E265" s="118"/>
      <c r="G265" s="123"/>
      <c r="H265" s="123"/>
      <c r="I265" s="123"/>
      <c r="J265" s="123"/>
      <c r="K265" s="123"/>
      <c r="L265" s="123"/>
      <c r="M265" s="123"/>
      <c r="N265" s="118"/>
    </row>
    <row r="266" spans="1:14" ht="14.25">
      <c r="A266" s="118"/>
      <c r="B266" s="118"/>
      <c r="C266" s="118"/>
      <c r="D266" s="118"/>
      <c r="E266" s="118"/>
      <c r="G266" s="123"/>
      <c r="H266" s="123"/>
      <c r="I266" s="123"/>
      <c r="J266" s="123"/>
      <c r="K266" s="123"/>
      <c r="L266" s="123"/>
      <c r="M266" s="123"/>
      <c r="N266" s="118"/>
    </row>
    <row r="267" spans="1:14" ht="14.25">
      <c r="A267" s="118"/>
      <c r="B267" s="118"/>
      <c r="C267" s="118"/>
      <c r="D267" s="118"/>
      <c r="E267" s="118"/>
      <c r="G267" s="123"/>
      <c r="H267" s="123"/>
      <c r="I267" s="123"/>
      <c r="J267" s="123"/>
      <c r="K267" s="123"/>
      <c r="L267" s="123"/>
      <c r="M267" s="123"/>
      <c r="N267" s="118"/>
    </row>
    <row r="268" spans="1:14" ht="14.25">
      <c r="A268" s="118"/>
      <c r="B268" s="118"/>
      <c r="C268" s="118"/>
      <c r="D268" s="118"/>
      <c r="E268" s="118"/>
      <c r="G268" s="123"/>
      <c r="H268" s="123"/>
      <c r="I268" s="123"/>
      <c r="J268" s="123"/>
      <c r="K268" s="123"/>
      <c r="L268" s="123"/>
      <c r="M268" s="123"/>
      <c r="N268" s="118"/>
    </row>
    <row r="269" spans="1:14" ht="14.25">
      <c r="A269" s="118"/>
      <c r="B269" s="118"/>
      <c r="C269" s="118"/>
      <c r="D269" s="118"/>
      <c r="E269" s="118"/>
      <c r="G269" s="123"/>
      <c r="H269" s="123"/>
      <c r="I269" s="123"/>
      <c r="J269" s="123"/>
      <c r="K269" s="123"/>
      <c r="L269" s="123"/>
      <c r="M269" s="123"/>
      <c r="N269" s="118"/>
    </row>
    <row r="270" spans="1:14" ht="14.25">
      <c r="A270" s="118"/>
      <c r="B270" s="118"/>
      <c r="C270" s="118"/>
      <c r="D270" s="118"/>
      <c r="E270" s="118"/>
      <c r="G270" s="123"/>
      <c r="H270" s="123"/>
      <c r="I270" s="123"/>
      <c r="J270" s="123"/>
      <c r="K270" s="123"/>
      <c r="L270" s="123"/>
      <c r="M270" s="123"/>
      <c r="N270" s="118"/>
    </row>
    <row r="271" spans="1:14" ht="14.25">
      <c r="A271" s="118"/>
      <c r="B271" s="118"/>
      <c r="C271" s="118"/>
      <c r="D271" s="118"/>
      <c r="E271" s="118"/>
      <c r="G271" s="123"/>
      <c r="H271" s="123"/>
      <c r="I271" s="123"/>
      <c r="J271" s="123"/>
      <c r="K271" s="123"/>
      <c r="L271" s="123"/>
      <c r="M271" s="123"/>
      <c r="N271" s="118"/>
    </row>
    <row r="272" spans="1:14" ht="14.25">
      <c r="A272" s="118"/>
      <c r="B272" s="118"/>
      <c r="C272" s="118"/>
      <c r="D272" s="118"/>
      <c r="E272" s="118"/>
      <c r="G272" s="123"/>
      <c r="H272" s="123"/>
      <c r="I272" s="123"/>
      <c r="J272" s="123"/>
      <c r="K272" s="123"/>
      <c r="L272" s="123"/>
      <c r="M272" s="123"/>
      <c r="N272" s="118"/>
    </row>
    <row r="273" spans="1:14" ht="14.25">
      <c r="A273" s="118"/>
      <c r="B273" s="118"/>
      <c r="C273" s="118"/>
      <c r="D273" s="118"/>
      <c r="E273" s="118"/>
      <c r="G273" s="123"/>
      <c r="H273" s="123"/>
      <c r="I273" s="123"/>
      <c r="J273" s="123"/>
      <c r="K273" s="123"/>
      <c r="L273" s="123"/>
      <c r="M273" s="123"/>
      <c r="N273" s="118"/>
    </row>
    <row r="274" spans="1:14" ht="14.25">
      <c r="A274" s="118"/>
      <c r="B274" s="118"/>
      <c r="C274" s="118"/>
      <c r="D274" s="118"/>
      <c r="E274" s="118"/>
      <c r="G274" s="123"/>
      <c r="H274" s="123"/>
      <c r="I274" s="123"/>
      <c r="J274" s="123"/>
      <c r="K274" s="123"/>
      <c r="L274" s="123"/>
      <c r="M274" s="123"/>
      <c r="N274" s="118"/>
    </row>
    <row r="275" spans="1:14" ht="14.25">
      <c r="A275" s="118"/>
      <c r="B275" s="118"/>
      <c r="C275" s="118"/>
      <c r="D275" s="118"/>
      <c r="E275" s="118"/>
      <c r="G275" s="123"/>
      <c r="H275" s="123"/>
      <c r="I275" s="123"/>
      <c r="J275" s="123"/>
      <c r="K275" s="123"/>
      <c r="L275" s="123"/>
      <c r="M275" s="123"/>
      <c r="N275" s="118"/>
    </row>
    <row r="276" spans="1:14" ht="14.25">
      <c r="A276" s="118"/>
      <c r="B276" s="118"/>
      <c r="C276" s="118"/>
      <c r="D276" s="118"/>
      <c r="E276" s="118"/>
      <c r="G276" s="123"/>
      <c r="H276" s="123"/>
      <c r="I276" s="123"/>
      <c r="J276" s="123"/>
      <c r="K276" s="123"/>
      <c r="L276" s="123"/>
      <c r="M276" s="123"/>
      <c r="N276" s="118"/>
    </row>
    <row r="277" spans="1:14" ht="14.25">
      <c r="A277" s="118"/>
      <c r="B277" s="118"/>
      <c r="C277" s="118"/>
      <c r="D277" s="118"/>
      <c r="E277" s="118"/>
      <c r="G277" s="123"/>
      <c r="H277" s="123"/>
      <c r="I277" s="123"/>
      <c r="J277" s="123"/>
      <c r="K277" s="123"/>
      <c r="L277" s="123"/>
      <c r="M277" s="123"/>
      <c r="N277" s="118"/>
    </row>
    <row r="278" spans="1:14" ht="14.25">
      <c r="A278" s="118"/>
      <c r="B278" s="118"/>
      <c r="C278" s="118"/>
      <c r="D278" s="118"/>
      <c r="E278" s="118"/>
      <c r="G278" s="123"/>
      <c r="H278" s="123"/>
      <c r="I278" s="123"/>
      <c r="J278" s="123"/>
      <c r="K278" s="123"/>
      <c r="L278" s="123"/>
      <c r="M278" s="123"/>
      <c r="N278" s="118"/>
    </row>
    <row r="279" spans="1:14" ht="14.25">
      <c r="A279" s="118"/>
      <c r="B279" s="118"/>
      <c r="C279" s="118"/>
      <c r="D279" s="118"/>
      <c r="E279" s="118"/>
      <c r="G279" s="123"/>
      <c r="H279" s="123"/>
      <c r="I279" s="123"/>
      <c r="J279" s="123"/>
      <c r="K279" s="123"/>
      <c r="L279" s="123"/>
      <c r="M279" s="123"/>
      <c r="N279" s="118"/>
    </row>
    <row r="280" spans="1:14" ht="14.25">
      <c r="A280" s="118"/>
      <c r="B280" s="118"/>
      <c r="C280" s="118"/>
      <c r="D280" s="118"/>
      <c r="E280" s="118"/>
      <c r="G280" s="123"/>
      <c r="H280" s="123"/>
      <c r="I280" s="123"/>
      <c r="J280" s="123"/>
      <c r="K280" s="123"/>
      <c r="L280" s="123"/>
      <c r="M280" s="123"/>
      <c r="N280" s="118"/>
    </row>
    <row r="281" spans="1:14" ht="14.25">
      <c r="A281" s="118"/>
      <c r="B281" s="118"/>
      <c r="C281" s="118"/>
      <c r="D281" s="118"/>
      <c r="E281" s="118"/>
      <c r="G281" s="123"/>
      <c r="H281" s="123"/>
      <c r="I281" s="123"/>
      <c r="J281" s="123"/>
      <c r="K281" s="123"/>
      <c r="L281" s="123"/>
      <c r="M281" s="123"/>
      <c r="N281" s="118"/>
    </row>
    <row r="282" spans="13:14" ht="14.25">
      <c r="M282" s="123"/>
      <c r="N282" s="118"/>
    </row>
  </sheetData>
  <sheetProtection/>
  <mergeCells count="1">
    <mergeCell ref="A1:L1"/>
  </mergeCells>
  <printOptions/>
  <pageMargins left="0.7" right="0.7" top="0.75" bottom="0.75" header="0.3" footer="0.3"/>
  <pageSetup horizontalDpi="1200" verticalDpi="1200" orientation="portrait" paperSize="9"/>
</worksheet>
</file>

<file path=xl/worksheets/sheet13.xml><?xml version="1.0" encoding="utf-8"?>
<worksheet xmlns="http://schemas.openxmlformats.org/spreadsheetml/2006/main" xmlns:r="http://schemas.openxmlformats.org/officeDocument/2006/relationships">
  <dimension ref="A1:N8"/>
  <sheetViews>
    <sheetView workbookViewId="0" topLeftCell="A1">
      <selection activeCell="M14" sqref="M14"/>
    </sheetView>
  </sheetViews>
  <sheetFormatPr defaultColWidth="9.00390625" defaultRowHeight="14.25"/>
  <cols>
    <col min="1" max="1" width="5.00390625" style="0" bestFit="1" customWidth="1"/>
    <col min="2" max="2" width="10.125" style="0" customWidth="1"/>
    <col min="3" max="3" width="22.375" style="0" customWidth="1"/>
    <col min="4" max="6" width="6.75390625" style="0" bestFit="1" customWidth="1"/>
    <col min="8" max="12" width="8.50390625" style="0" bestFit="1" customWidth="1"/>
    <col min="13" max="13" width="15.00390625" style="0" customWidth="1"/>
    <col min="14" max="14" width="14.625" style="0" customWidth="1"/>
  </cols>
  <sheetData>
    <row r="1" spans="1:14" ht="18.75">
      <c r="A1" s="98" t="s">
        <v>2585</v>
      </c>
      <c r="B1" s="98"/>
      <c r="C1" s="98"/>
      <c r="D1" s="98"/>
      <c r="E1" s="98"/>
      <c r="F1" s="98"/>
      <c r="G1" s="98"/>
      <c r="H1" s="98"/>
      <c r="I1" s="98"/>
      <c r="J1" s="98"/>
      <c r="K1" s="98"/>
      <c r="L1" s="98"/>
      <c r="M1" s="98"/>
      <c r="N1" s="98"/>
    </row>
    <row r="2" spans="1:14" ht="36">
      <c r="A2" s="80" t="s">
        <v>23</v>
      </c>
      <c r="B2" s="2" t="s">
        <v>2586</v>
      </c>
      <c r="C2" s="80" t="s">
        <v>841</v>
      </c>
      <c r="D2" s="2" t="s">
        <v>595</v>
      </c>
      <c r="E2" s="2" t="s">
        <v>2587</v>
      </c>
      <c r="F2" s="2" t="s">
        <v>2588</v>
      </c>
      <c r="G2" s="2" t="s">
        <v>1151</v>
      </c>
      <c r="H2" s="2" t="s">
        <v>2589</v>
      </c>
      <c r="I2" s="2" t="s">
        <v>2590</v>
      </c>
      <c r="J2" s="2" t="s">
        <v>2591</v>
      </c>
      <c r="K2" s="2" t="s">
        <v>2592</v>
      </c>
      <c r="L2" s="2" t="s">
        <v>2593</v>
      </c>
      <c r="M2" s="80" t="s">
        <v>2594</v>
      </c>
      <c r="N2" s="2" t="s">
        <v>851</v>
      </c>
    </row>
    <row r="3" spans="1:14" ht="24">
      <c r="A3" s="99">
        <v>1</v>
      </c>
      <c r="B3" s="99" t="s">
        <v>2595</v>
      </c>
      <c r="C3" s="100" t="s">
        <v>2596</v>
      </c>
      <c r="D3" s="99" t="s">
        <v>639</v>
      </c>
      <c r="E3" s="53">
        <v>42201</v>
      </c>
      <c r="F3" s="99" t="s">
        <v>1338</v>
      </c>
      <c r="G3" s="100" t="s">
        <v>2597</v>
      </c>
      <c r="H3" s="99">
        <v>9.89</v>
      </c>
      <c r="I3" s="100" t="s">
        <v>2598</v>
      </c>
      <c r="J3" s="99" t="s">
        <v>2599</v>
      </c>
      <c r="K3" s="99" t="s">
        <v>2600</v>
      </c>
      <c r="L3" s="105"/>
      <c r="M3" s="99" t="s">
        <v>2601</v>
      </c>
      <c r="N3" s="106" t="s">
        <v>2602</v>
      </c>
    </row>
    <row r="4" spans="1:14" ht="24">
      <c r="A4" s="99">
        <v>2</v>
      </c>
      <c r="B4" s="99" t="s">
        <v>2603</v>
      </c>
      <c r="C4" s="101" t="s">
        <v>2604</v>
      </c>
      <c r="D4" s="102" t="s">
        <v>2605</v>
      </c>
      <c r="E4" s="53">
        <v>42201</v>
      </c>
      <c r="F4" s="99" t="s">
        <v>1338</v>
      </c>
      <c r="G4" s="100" t="s">
        <v>2597</v>
      </c>
      <c r="H4" s="99">
        <v>5.75</v>
      </c>
      <c r="I4" s="100" t="s">
        <v>2606</v>
      </c>
      <c r="J4" s="107"/>
      <c r="K4" s="99" t="s">
        <v>2607</v>
      </c>
      <c r="L4" s="99" t="s">
        <v>2600</v>
      </c>
      <c r="M4" s="99" t="s">
        <v>2608</v>
      </c>
      <c r="N4" s="106" t="s">
        <v>2602</v>
      </c>
    </row>
    <row r="5" spans="1:14" ht="36">
      <c r="A5" s="99">
        <v>3</v>
      </c>
      <c r="B5" s="99" t="s">
        <v>2609</v>
      </c>
      <c r="C5" s="100" t="s">
        <v>2610</v>
      </c>
      <c r="D5" s="99" t="s">
        <v>2611</v>
      </c>
      <c r="E5" s="53">
        <v>83906</v>
      </c>
      <c r="F5" s="100" t="s">
        <v>330</v>
      </c>
      <c r="G5" s="100" t="s">
        <v>2612</v>
      </c>
      <c r="H5" s="99" t="s">
        <v>2613</v>
      </c>
      <c r="I5" s="100" t="s">
        <v>2614</v>
      </c>
      <c r="J5" s="99"/>
      <c r="K5" s="99" t="s">
        <v>2615</v>
      </c>
      <c r="L5" s="105"/>
      <c r="M5" s="99"/>
      <c r="N5" s="106" t="s">
        <v>2616</v>
      </c>
    </row>
    <row r="6" spans="1:14" ht="24">
      <c r="A6" s="99">
        <v>4</v>
      </c>
      <c r="B6" s="99" t="s">
        <v>2617</v>
      </c>
      <c r="C6" s="103" t="s">
        <v>2618</v>
      </c>
      <c r="D6" s="99" t="s">
        <v>2619</v>
      </c>
      <c r="E6" s="53">
        <v>83906</v>
      </c>
      <c r="F6" s="100" t="s">
        <v>330</v>
      </c>
      <c r="G6" s="104" t="s">
        <v>2612</v>
      </c>
      <c r="H6" s="99">
        <v>29846.8</v>
      </c>
      <c r="I6" s="100" t="s">
        <v>2620</v>
      </c>
      <c r="J6" s="99" t="s">
        <v>2621</v>
      </c>
      <c r="K6" s="99" t="s">
        <v>2600</v>
      </c>
      <c r="L6" s="105"/>
      <c r="M6" s="99"/>
      <c r="N6" s="106" t="s">
        <v>2616</v>
      </c>
    </row>
    <row r="8" ht="14.25">
      <c r="C8" s="27"/>
    </row>
  </sheetData>
  <sheetProtection/>
  <mergeCells count="1">
    <mergeCell ref="A1:N1"/>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36"/>
  <sheetViews>
    <sheetView workbookViewId="0" topLeftCell="A1">
      <selection activeCell="O5" sqref="O5"/>
    </sheetView>
  </sheetViews>
  <sheetFormatPr defaultColWidth="9.00390625" defaultRowHeight="14.25"/>
  <cols>
    <col min="1" max="1" width="3.375" style="0" bestFit="1" customWidth="1"/>
    <col min="2" max="2" width="5.375" style="0" bestFit="1" customWidth="1"/>
    <col min="4" max="4" width="4.50390625" style="0" bestFit="1" customWidth="1"/>
    <col min="5" max="5" width="7.75390625" style="0" customWidth="1"/>
    <col min="6" max="6" width="6.75390625" style="0" bestFit="1" customWidth="1"/>
    <col min="7" max="7" width="8.50390625" style="0" bestFit="1" customWidth="1"/>
    <col min="8" max="8" width="8.50390625" style="0" customWidth="1"/>
    <col min="9" max="9" width="5.625" style="0" customWidth="1"/>
    <col min="10" max="10" width="7.50390625" style="0" bestFit="1" customWidth="1"/>
    <col min="11" max="11" width="5.625" style="0" customWidth="1"/>
    <col min="12" max="12" width="6.625" style="0" customWidth="1"/>
    <col min="13" max="13" width="7.25390625" style="0" customWidth="1"/>
    <col min="14" max="14" width="7.00390625" style="0" customWidth="1"/>
    <col min="15" max="15" width="13.875" style="0" customWidth="1"/>
  </cols>
  <sheetData>
    <row r="1" spans="1:15" ht="18.75">
      <c r="A1" s="1" t="s">
        <v>2622</v>
      </c>
      <c r="B1" s="1"/>
      <c r="C1" s="1"/>
      <c r="D1" s="1"/>
      <c r="E1" s="1"/>
      <c r="F1" s="1"/>
      <c r="G1" s="1"/>
      <c r="H1" s="1"/>
      <c r="I1" s="1"/>
      <c r="J1" s="1"/>
      <c r="K1" s="1"/>
      <c r="L1" s="1"/>
      <c r="M1" s="1"/>
      <c r="N1" s="1"/>
      <c r="O1" s="1"/>
    </row>
    <row r="2" spans="1:15" ht="13.5" customHeight="1">
      <c r="A2" s="6" t="s">
        <v>1890</v>
      </c>
      <c r="B2" s="6" t="s">
        <v>2623</v>
      </c>
      <c r="C2" s="3" t="s">
        <v>2624</v>
      </c>
      <c r="D2" s="4"/>
      <c r="E2" s="6" t="s">
        <v>2625</v>
      </c>
      <c r="F2" s="6" t="s">
        <v>2626</v>
      </c>
      <c r="G2" s="29" t="s">
        <v>2627</v>
      </c>
      <c r="H2" s="5" t="s">
        <v>2628</v>
      </c>
      <c r="I2" s="76" t="s">
        <v>2629</v>
      </c>
      <c r="J2" s="76"/>
      <c r="K2" s="76"/>
      <c r="L2" s="77" t="s">
        <v>2630</v>
      </c>
      <c r="M2" s="78"/>
      <c r="N2" s="79"/>
      <c r="O2" s="6" t="s">
        <v>1900</v>
      </c>
    </row>
    <row r="3" spans="1:15" ht="27.75" customHeight="1">
      <c r="A3" s="7"/>
      <c r="B3" s="7"/>
      <c r="C3" s="8"/>
      <c r="D3" s="9"/>
      <c r="E3" s="6"/>
      <c r="F3" s="7"/>
      <c r="G3" s="10"/>
      <c r="H3" s="10"/>
      <c r="I3" s="7" t="s">
        <v>2631</v>
      </c>
      <c r="J3" s="7" t="s">
        <v>2632</v>
      </c>
      <c r="K3" s="7" t="s">
        <v>2633</v>
      </c>
      <c r="L3" s="80" t="s">
        <v>313</v>
      </c>
      <c r="M3" s="80" t="s">
        <v>174</v>
      </c>
      <c r="N3" s="80" t="s">
        <v>138</v>
      </c>
      <c r="O3" s="7"/>
    </row>
    <row r="4" spans="1:15" ht="33.75">
      <c r="A4" s="53">
        <v>1</v>
      </c>
      <c r="B4" s="53">
        <v>11001</v>
      </c>
      <c r="C4" s="68" t="s">
        <v>33</v>
      </c>
      <c r="D4" s="69"/>
      <c r="E4" s="53" t="s">
        <v>1192</v>
      </c>
      <c r="F4" s="53">
        <v>155280</v>
      </c>
      <c r="G4" s="53" t="s">
        <v>613</v>
      </c>
      <c r="H4" s="56" t="s">
        <v>2634</v>
      </c>
      <c r="I4" s="53" t="s">
        <v>2635</v>
      </c>
      <c r="J4" s="53" t="s">
        <v>2636</v>
      </c>
      <c r="K4" s="53" t="s">
        <v>2637</v>
      </c>
      <c r="L4" s="56" t="s">
        <v>2638</v>
      </c>
      <c r="M4" s="81" t="s">
        <v>2639</v>
      </c>
      <c r="N4" s="56" t="s">
        <v>2640</v>
      </c>
      <c r="O4" s="56" t="s">
        <v>2641</v>
      </c>
    </row>
    <row r="5" spans="1:15" ht="14.25">
      <c r="A5" s="53">
        <v>2</v>
      </c>
      <c r="B5" s="53">
        <v>17050</v>
      </c>
      <c r="C5" s="70" t="s">
        <v>36</v>
      </c>
      <c r="D5" s="71"/>
      <c r="E5" s="56" t="s">
        <v>2642</v>
      </c>
      <c r="F5" s="53">
        <v>337</v>
      </c>
      <c r="G5" s="53" t="s">
        <v>2643</v>
      </c>
      <c r="H5" s="56" t="s">
        <v>2644</v>
      </c>
      <c r="I5" s="53" t="s">
        <v>2645</v>
      </c>
      <c r="J5" s="227" t="s">
        <v>2646</v>
      </c>
      <c r="K5" s="53" t="s">
        <v>2647</v>
      </c>
      <c r="L5" s="53"/>
      <c r="M5" s="53"/>
      <c r="N5" s="53"/>
      <c r="O5" s="53"/>
    </row>
    <row r="6" spans="1:15" ht="14.25">
      <c r="A6" s="63">
        <v>3</v>
      </c>
      <c r="B6" s="63">
        <v>22001</v>
      </c>
      <c r="C6" s="63" t="s">
        <v>39</v>
      </c>
      <c r="D6" s="70" t="s">
        <v>2648</v>
      </c>
      <c r="E6" s="72" t="s">
        <v>41</v>
      </c>
      <c r="F6" s="63">
        <v>111203</v>
      </c>
      <c r="G6" s="53" t="s">
        <v>613</v>
      </c>
      <c r="H6" s="72" t="s">
        <v>2649</v>
      </c>
      <c r="I6" s="53" t="s">
        <v>2650</v>
      </c>
      <c r="J6" s="53" t="s">
        <v>2651</v>
      </c>
      <c r="K6" s="53" t="s">
        <v>2652</v>
      </c>
      <c r="L6" s="72" t="s">
        <v>2653</v>
      </c>
      <c r="M6" s="82" t="s">
        <v>2639</v>
      </c>
      <c r="N6" s="72" t="s">
        <v>2654</v>
      </c>
      <c r="O6" s="53"/>
    </row>
    <row r="7" spans="1:15" ht="15" customHeight="1">
      <c r="A7" s="64"/>
      <c r="B7" s="64"/>
      <c r="C7" s="64"/>
      <c r="D7" s="70" t="s">
        <v>2655</v>
      </c>
      <c r="E7" s="64"/>
      <c r="F7" s="64"/>
      <c r="G7" s="53" t="s">
        <v>613</v>
      </c>
      <c r="H7" s="64"/>
      <c r="I7" s="53" t="s">
        <v>2656</v>
      </c>
      <c r="J7" s="53" t="s">
        <v>2657</v>
      </c>
      <c r="K7" s="53" t="s">
        <v>2658</v>
      </c>
      <c r="L7" s="64"/>
      <c r="M7" s="64"/>
      <c r="N7" s="64"/>
      <c r="O7" s="53"/>
    </row>
    <row r="8" spans="1:15" ht="14.25">
      <c r="A8" s="53">
        <v>4</v>
      </c>
      <c r="B8" s="53">
        <v>22002</v>
      </c>
      <c r="C8" s="68" t="s">
        <v>42</v>
      </c>
      <c r="D8" s="69"/>
      <c r="E8" s="56" t="s">
        <v>41</v>
      </c>
      <c r="F8" s="53">
        <v>214</v>
      </c>
      <c r="G8" s="53" t="s">
        <v>613</v>
      </c>
      <c r="H8" s="56" t="s">
        <v>2659</v>
      </c>
      <c r="I8" s="53" t="s">
        <v>2658</v>
      </c>
      <c r="J8" s="227" t="s">
        <v>2660</v>
      </c>
      <c r="K8" s="53" t="s">
        <v>2661</v>
      </c>
      <c r="L8" s="56" t="s">
        <v>2638</v>
      </c>
      <c r="M8" s="81" t="s">
        <v>2639</v>
      </c>
      <c r="N8" s="56" t="s">
        <v>2662</v>
      </c>
      <c r="O8" s="53"/>
    </row>
    <row r="9" spans="1:15" ht="14.25">
      <c r="A9" s="53">
        <v>5</v>
      </c>
      <c r="B9" s="53">
        <v>32006</v>
      </c>
      <c r="C9" s="68" t="s">
        <v>43</v>
      </c>
      <c r="D9" s="69"/>
      <c r="E9" s="56" t="s">
        <v>2663</v>
      </c>
      <c r="F9" s="53">
        <v>4894</v>
      </c>
      <c r="G9" s="53" t="s">
        <v>613</v>
      </c>
      <c r="H9" s="56" t="s">
        <v>2644</v>
      </c>
      <c r="I9" s="53" t="s">
        <v>2656</v>
      </c>
      <c r="J9" s="53" t="s">
        <v>2657</v>
      </c>
      <c r="K9" s="53" t="s">
        <v>2664</v>
      </c>
      <c r="L9" s="56" t="s">
        <v>2638</v>
      </c>
      <c r="M9" s="81" t="s">
        <v>2639</v>
      </c>
      <c r="N9" s="56" t="s">
        <v>2662</v>
      </c>
      <c r="O9" s="53"/>
    </row>
    <row r="10" spans="1:15" ht="14.25">
      <c r="A10" s="53">
        <v>6</v>
      </c>
      <c r="B10" s="53">
        <v>32007</v>
      </c>
      <c r="C10" s="68" t="s">
        <v>46</v>
      </c>
      <c r="D10" s="69"/>
      <c r="E10" s="56" t="s">
        <v>2663</v>
      </c>
      <c r="F10" s="53">
        <v>59228</v>
      </c>
      <c r="G10" s="53" t="s">
        <v>613</v>
      </c>
      <c r="H10" s="56" t="s">
        <v>2665</v>
      </c>
      <c r="I10" s="53" t="s">
        <v>2656</v>
      </c>
      <c r="J10" s="53" t="s">
        <v>2657</v>
      </c>
      <c r="K10" s="53" t="s">
        <v>2658</v>
      </c>
      <c r="L10" s="56" t="s">
        <v>2638</v>
      </c>
      <c r="M10" s="81" t="s">
        <v>2666</v>
      </c>
      <c r="N10" s="56" t="s">
        <v>2662</v>
      </c>
      <c r="O10" s="53"/>
    </row>
    <row r="11" spans="1:15" ht="14.25">
      <c r="A11" s="53">
        <v>7</v>
      </c>
      <c r="B11" s="53">
        <v>32008</v>
      </c>
      <c r="C11" s="68" t="s">
        <v>49</v>
      </c>
      <c r="D11" s="69"/>
      <c r="E11" s="56" t="s">
        <v>2663</v>
      </c>
      <c r="F11" s="53">
        <v>139828</v>
      </c>
      <c r="G11" s="53" t="s">
        <v>613</v>
      </c>
      <c r="H11" s="56" t="s">
        <v>2665</v>
      </c>
      <c r="I11" s="53" t="s">
        <v>2656</v>
      </c>
      <c r="J11" s="53" t="s">
        <v>2657</v>
      </c>
      <c r="K11" s="53" t="s">
        <v>2658</v>
      </c>
      <c r="L11" s="56" t="s">
        <v>2638</v>
      </c>
      <c r="M11" s="81" t="s">
        <v>2666</v>
      </c>
      <c r="N11" s="56" t="s">
        <v>2662</v>
      </c>
      <c r="O11" s="53"/>
    </row>
    <row r="12" spans="1:15" ht="14.25">
      <c r="A12" s="53">
        <v>8</v>
      </c>
      <c r="B12" s="53">
        <v>32017</v>
      </c>
      <c r="C12" s="68" t="s">
        <v>51</v>
      </c>
      <c r="D12" s="69"/>
      <c r="E12" s="56" t="s">
        <v>2663</v>
      </c>
      <c r="F12" s="53">
        <v>33131</v>
      </c>
      <c r="G12" s="53" t="s">
        <v>613</v>
      </c>
      <c r="H12" s="56" t="s">
        <v>2665</v>
      </c>
      <c r="I12" s="53" t="s">
        <v>2656</v>
      </c>
      <c r="J12" s="53" t="s">
        <v>2657</v>
      </c>
      <c r="K12" s="53" t="s">
        <v>2658</v>
      </c>
      <c r="L12" s="56" t="s">
        <v>2638</v>
      </c>
      <c r="M12" s="81" t="s">
        <v>2639</v>
      </c>
      <c r="N12" s="56" t="s">
        <v>2662</v>
      </c>
      <c r="O12" s="53"/>
    </row>
    <row r="13" spans="1:15" ht="14.25">
      <c r="A13" s="53">
        <v>9</v>
      </c>
      <c r="B13" s="53">
        <v>42201</v>
      </c>
      <c r="C13" s="68" t="s">
        <v>53</v>
      </c>
      <c r="D13" s="69"/>
      <c r="E13" s="53" t="s">
        <v>2667</v>
      </c>
      <c r="F13" s="53">
        <v>41819</v>
      </c>
      <c r="G13" s="53" t="s">
        <v>613</v>
      </c>
      <c r="H13" s="56" t="s">
        <v>2644</v>
      </c>
      <c r="I13" s="53" t="s">
        <v>2637</v>
      </c>
      <c r="J13" s="228" t="s">
        <v>2668</v>
      </c>
      <c r="K13" s="53" t="s">
        <v>2664</v>
      </c>
      <c r="L13" s="56" t="s">
        <v>2638</v>
      </c>
      <c r="M13" s="81" t="s">
        <v>2639</v>
      </c>
      <c r="N13" s="56" t="s">
        <v>2662</v>
      </c>
      <c r="O13" s="53"/>
    </row>
    <row r="14" spans="1:15" ht="14.25">
      <c r="A14" s="53">
        <v>10</v>
      </c>
      <c r="B14" s="53">
        <v>42202</v>
      </c>
      <c r="C14" s="68" t="s">
        <v>56</v>
      </c>
      <c r="D14" s="69"/>
      <c r="E14" s="53" t="s">
        <v>2669</v>
      </c>
      <c r="F14" s="53">
        <v>2073</v>
      </c>
      <c r="G14" s="53" t="s">
        <v>613</v>
      </c>
      <c r="H14" s="56" t="s">
        <v>2662</v>
      </c>
      <c r="I14" s="53" t="s">
        <v>2652</v>
      </c>
      <c r="J14" s="53" t="s">
        <v>2670</v>
      </c>
      <c r="K14" s="53" t="s">
        <v>2658</v>
      </c>
      <c r="L14" s="56" t="s">
        <v>2638</v>
      </c>
      <c r="M14" s="81" t="s">
        <v>2639</v>
      </c>
      <c r="N14" s="56" t="s">
        <v>2662</v>
      </c>
      <c r="O14" s="53"/>
    </row>
    <row r="15" spans="1:15" ht="14.25">
      <c r="A15" s="53">
        <v>11</v>
      </c>
      <c r="B15" s="53">
        <v>63701</v>
      </c>
      <c r="C15" s="68" t="s">
        <v>58</v>
      </c>
      <c r="D15" s="69"/>
      <c r="E15" s="53" t="s">
        <v>1192</v>
      </c>
      <c r="F15" s="53">
        <v>166</v>
      </c>
      <c r="G15" s="53" t="s">
        <v>613</v>
      </c>
      <c r="H15" s="73" t="s">
        <v>2644</v>
      </c>
      <c r="I15" s="53" t="s">
        <v>2658</v>
      </c>
      <c r="J15" s="84" t="s">
        <v>2660</v>
      </c>
      <c r="K15" s="56" t="s">
        <v>2662</v>
      </c>
      <c r="L15" s="56" t="s">
        <v>2671</v>
      </c>
      <c r="M15" s="81" t="s">
        <v>2672</v>
      </c>
      <c r="N15" s="56" t="s">
        <v>2662</v>
      </c>
      <c r="O15" s="53"/>
    </row>
    <row r="16" spans="1:15" ht="14.25">
      <c r="A16" s="53">
        <v>12</v>
      </c>
      <c r="B16" s="53">
        <v>63951</v>
      </c>
      <c r="C16" s="68" t="s">
        <v>60</v>
      </c>
      <c r="D16" s="69"/>
      <c r="E16" s="53" t="s">
        <v>1192</v>
      </c>
      <c r="F16" s="53">
        <v>603</v>
      </c>
      <c r="G16" s="53" t="s">
        <v>613</v>
      </c>
      <c r="H16" s="73" t="s">
        <v>2659</v>
      </c>
      <c r="I16" s="53" t="s">
        <v>2645</v>
      </c>
      <c r="J16" s="227" t="s">
        <v>2646</v>
      </c>
      <c r="K16" s="53" t="s">
        <v>2673</v>
      </c>
      <c r="L16" s="56" t="s">
        <v>2638</v>
      </c>
      <c r="M16" s="81" t="s">
        <v>2639</v>
      </c>
      <c r="N16" s="56" t="s">
        <v>2662</v>
      </c>
      <c r="O16" s="53"/>
    </row>
    <row r="17" spans="1:15" ht="14.25">
      <c r="A17" s="53">
        <v>13</v>
      </c>
      <c r="B17" s="53">
        <v>63992</v>
      </c>
      <c r="C17" s="68" t="s">
        <v>61</v>
      </c>
      <c r="D17" s="69"/>
      <c r="E17" s="53" t="s">
        <v>1192</v>
      </c>
      <c r="F17" s="53">
        <v>117266</v>
      </c>
      <c r="G17" s="53" t="s">
        <v>613</v>
      </c>
      <c r="H17" s="73" t="s">
        <v>2659</v>
      </c>
      <c r="I17" s="53" t="s">
        <v>2652</v>
      </c>
      <c r="J17" s="227" t="s">
        <v>2646</v>
      </c>
      <c r="K17" s="53" t="s">
        <v>2661</v>
      </c>
      <c r="L17" s="56" t="s">
        <v>2638</v>
      </c>
      <c r="M17" s="81" t="s">
        <v>2639</v>
      </c>
      <c r="N17" s="56" t="s">
        <v>2662</v>
      </c>
      <c r="O17" s="53"/>
    </row>
    <row r="18" spans="1:15" ht="14.25">
      <c r="A18" s="53">
        <v>14</v>
      </c>
      <c r="B18" s="53">
        <v>73070</v>
      </c>
      <c r="C18" s="68" t="s">
        <v>62</v>
      </c>
      <c r="D18" s="69"/>
      <c r="E18" s="53" t="s">
        <v>1192</v>
      </c>
      <c r="F18" s="53">
        <v>1454</v>
      </c>
      <c r="G18" s="53" t="s">
        <v>613</v>
      </c>
      <c r="H18" s="56" t="s">
        <v>2662</v>
      </c>
      <c r="I18" s="53" t="s">
        <v>2674</v>
      </c>
      <c r="J18" s="53" t="s">
        <v>2675</v>
      </c>
      <c r="K18" s="53" t="s">
        <v>2658</v>
      </c>
      <c r="L18" s="56" t="s">
        <v>2638</v>
      </c>
      <c r="M18" s="81" t="s">
        <v>2639</v>
      </c>
      <c r="N18" s="56" t="s">
        <v>2662</v>
      </c>
      <c r="O18" s="53"/>
    </row>
    <row r="19" spans="1:15" ht="14.25">
      <c r="A19" s="53">
        <v>15</v>
      </c>
      <c r="B19" s="53">
        <v>73500</v>
      </c>
      <c r="C19" s="68" t="s">
        <v>64</v>
      </c>
      <c r="D19" s="69"/>
      <c r="E19" s="53" t="s">
        <v>1192</v>
      </c>
      <c r="F19" s="53">
        <v>313</v>
      </c>
      <c r="G19" s="53" t="s">
        <v>613</v>
      </c>
      <c r="H19" s="56" t="s">
        <v>2676</v>
      </c>
      <c r="I19" s="53" t="s">
        <v>2658</v>
      </c>
      <c r="J19" s="227" t="s">
        <v>2660</v>
      </c>
      <c r="K19" s="53" t="s">
        <v>2677</v>
      </c>
      <c r="L19" s="56" t="s">
        <v>2671</v>
      </c>
      <c r="M19" s="81" t="s">
        <v>2672</v>
      </c>
      <c r="N19" s="56" t="s">
        <v>2662</v>
      </c>
      <c r="O19" s="53"/>
    </row>
    <row r="20" spans="1:15" ht="14.25">
      <c r="A20" s="53">
        <v>16</v>
      </c>
      <c r="B20" s="53">
        <v>83020</v>
      </c>
      <c r="C20" s="68" t="s">
        <v>67</v>
      </c>
      <c r="D20" s="69"/>
      <c r="E20" s="53" t="s">
        <v>1192</v>
      </c>
      <c r="F20" s="53">
        <v>158</v>
      </c>
      <c r="G20" s="53" t="s">
        <v>613</v>
      </c>
      <c r="H20" s="56" t="s">
        <v>2678</v>
      </c>
      <c r="I20" s="53" t="s">
        <v>2647</v>
      </c>
      <c r="J20" s="227" t="s">
        <v>2679</v>
      </c>
      <c r="K20" s="53" t="s">
        <v>2680</v>
      </c>
      <c r="L20" s="56" t="s">
        <v>2671</v>
      </c>
      <c r="M20" s="81" t="s">
        <v>2672</v>
      </c>
      <c r="N20" s="56" t="s">
        <v>2662</v>
      </c>
      <c r="O20" s="53"/>
    </row>
    <row r="21" spans="1:15" ht="14.25">
      <c r="A21" s="53">
        <v>17</v>
      </c>
      <c r="B21" s="53">
        <v>83230</v>
      </c>
      <c r="C21" s="68" t="s">
        <v>70</v>
      </c>
      <c r="D21" s="69"/>
      <c r="E21" s="53" t="s">
        <v>1192</v>
      </c>
      <c r="F21" s="53">
        <v>300</v>
      </c>
      <c r="G21" s="53" t="s">
        <v>613</v>
      </c>
      <c r="H21" s="56" t="s">
        <v>2659</v>
      </c>
      <c r="I21" s="53" t="s">
        <v>2645</v>
      </c>
      <c r="J21" s="84" t="s">
        <v>2646</v>
      </c>
      <c r="K21" s="53" t="s">
        <v>2661</v>
      </c>
      <c r="L21" s="56" t="s">
        <v>2671</v>
      </c>
      <c r="M21" s="81" t="s">
        <v>2672</v>
      </c>
      <c r="N21" s="56" t="s">
        <v>2662</v>
      </c>
      <c r="O21" s="53"/>
    </row>
    <row r="22" spans="1:15" ht="14.25">
      <c r="A22" s="53">
        <v>18</v>
      </c>
      <c r="B22" s="53">
        <v>83290</v>
      </c>
      <c r="C22" s="68" t="s">
        <v>72</v>
      </c>
      <c r="D22" s="69"/>
      <c r="E22" s="53" t="s">
        <v>1192</v>
      </c>
      <c r="F22" s="53">
        <v>942</v>
      </c>
      <c r="G22" s="53" t="s">
        <v>613</v>
      </c>
      <c r="H22" s="56" t="s">
        <v>2662</v>
      </c>
      <c r="I22" s="53" t="s">
        <v>2645</v>
      </c>
      <c r="J22" s="227" t="s">
        <v>2646</v>
      </c>
      <c r="K22" s="53" t="s">
        <v>2658</v>
      </c>
      <c r="L22" s="56" t="s">
        <v>2671</v>
      </c>
      <c r="M22" s="81" t="s">
        <v>2672</v>
      </c>
      <c r="N22" s="56" t="s">
        <v>2662</v>
      </c>
      <c r="O22" s="53"/>
    </row>
    <row r="23" spans="1:15" ht="14.25">
      <c r="A23" s="53">
        <v>19</v>
      </c>
      <c r="B23" s="53">
        <v>83330</v>
      </c>
      <c r="C23" s="74" t="s">
        <v>592</v>
      </c>
      <c r="D23" s="69"/>
      <c r="E23" s="53" t="s">
        <v>2681</v>
      </c>
      <c r="F23" s="53">
        <v>1209</v>
      </c>
      <c r="G23" s="53" t="s">
        <v>613</v>
      </c>
      <c r="H23" s="73" t="s">
        <v>2665</v>
      </c>
      <c r="I23" s="70" t="s">
        <v>2645</v>
      </c>
      <c r="J23" s="85"/>
      <c r="K23" s="71"/>
      <c r="L23" s="56" t="s">
        <v>2671</v>
      </c>
      <c r="M23" s="81" t="s">
        <v>2672</v>
      </c>
      <c r="N23" s="56" t="s">
        <v>2662</v>
      </c>
      <c r="O23" s="53"/>
    </row>
    <row r="24" spans="1:15" ht="14.25">
      <c r="A24" s="63">
        <v>20</v>
      </c>
      <c r="B24" s="63">
        <v>83906</v>
      </c>
      <c r="C24" s="63" t="s">
        <v>76</v>
      </c>
      <c r="D24" s="70" t="s">
        <v>2648</v>
      </c>
      <c r="E24" s="63" t="s">
        <v>1192</v>
      </c>
      <c r="F24" s="63">
        <v>1325518</v>
      </c>
      <c r="G24" s="53" t="s">
        <v>613</v>
      </c>
      <c r="H24" s="73" t="s">
        <v>2682</v>
      </c>
      <c r="I24" s="70" t="s">
        <v>2635</v>
      </c>
      <c r="J24" s="85"/>
      <c r="K24" s="71"/>
      <c r="L24" s="72" t="s">
        <v>2638</v>
      </c>
      <c r="M24" s="86" t="s">
        <v>2639</v>
      </c>
      <c r="N24" s="72" t="s">
        <v>2662</v>
      </c>
      <c r="O24" s="63"/>
    </row>
    <row r="25" spans="1:15" ht="14.25">
      <c r="A25" s="64"/>
      <c r="B25" s="64"/>
      <c r="C25" s="64"/>
      <c r="D25" s="70" t="s">
        <v>2655</v>
      </c>
      <c r="E25" s="64"/>
      <c r="F25" s="64"/>
      <c r="G25" s="53" t="s">
        <v>613</v>
      </c>
      <c r="H25" s="56" t="s">
        <v>2671</v>
      </c>
      <c r="I25" s="53" t="s">
        <v>2656</v>
      </c>
      <c r="J25" s="70" t="s">
        <v>2683</v>
      </c>
      <c r="K25" s="71"/>
      <c r="L25" s="87"/>
      <c r="M25" s="88"/>
      <c r="N25" s="87"/>
      <c r="O25" s="64"/>
    </row>
    <row r="26" spans="1:15" ht="14.25">
      <c r="A26" s="53">
        <v>21</v>
      </c>
      <c r="B26" s="53">
        <v>83991</v>
      </c>
      <c r="C26" s="68" t="s">
        <v>78</v>
      </c>
      <c r="D26" s="69"/>
      <c r="E26" s="53" t="s">
        <v>1192</v>
      </c>
      <c r="F26" s="53">
        <v>36150</v>
      </c>
      <c r="G26" s="53" t="s">
        <v>613</v>
      </c>
      <c r="H26" s="73" t="s">
        <v>2640</v>
      </c>
      <c r="I26" s="70" t="s">
        <v>2645</v>
      </c>
      <c r="J26" s="85"/>
      <c r="K26" s="71"/>
      <c r="L26" s="56" t="s">
        <v>2671</v>
      </c>
      <c r="M26" s="81" t="s">
        <v>2672</v>
      </c>
      <c r="N26" s="56" t="s">
        <v>2662</v>
      </c>
      <c r="O26" s="53"/>
    </row>
    <row r="27" spans="1:15" ht="14.25">
      <c r="A27" s="53">
        <v>22</v>
      </c>
      <c r="B27" s="53">
        <v>83993</v>
      </c>
      <c r="C27" s="70" t="s">
        <v>827</v>
      </c>
      <c r="D27" s="71"/>
      <c r="E27" s="53" t="s">
        <v>1192</v>
      </c>
      <c r="F27" s="53">
        <v>224</v>
      </c>
      <c r="G27" s="53" t="s">
        <v>613</v>
      </c>
      <c r="H27" s="73" t="s">
        <v>2662</v>
      </c>
      <c r="I27" s="53" t="s">
        <v>2656</v>
      </c>
      <c r="J27" s="56" t="s">
        <v>2684</v>
      </c>
      <c r="K27" s="56" t="s">
        <v>2685</v>
      </c>
      <c r="L27" s="56" t="s">
        <v>2686</v>
      </c>
      <c r="M27" s="81" t="s">
        <v>2687</v>
      </c>
      <c r="N27" s="56" t="s">
        <v>2662</v>
      </c>
      <c r="O27" s="53"/>
    </row>
    <row r="28" spans="1:15" ht="14.25">
      <c r="A28" s="53">
        <v>23</v>
      </c>
      <c r="B28" s="53">
        <v>84150</v>
      </c>
      <c r="C28" s="68" t="s">
        <v>80</v>
      </c>
      <c r="D28" s="69"/>
      <c r="E28" s="53" t="s">
        <v>1192</v>
      </c>
      <c r="F28" s="53">
        <v>12457</v>
      </c>
      <c r="G28" s="53" t="s">
        <v>613</v>
      </c>
      <c r="H28" s="73" t="s">
        <v>2665</v>
      </c>
      <c r="I28" s="70" t="s">
        <v>2645</v>
      </c>
      <c r="J28" s="85"/>
      <c r="K28" s="71"/>
      <c r="L28" s="56" t="s">
        <v>2671</v>
      </c>
      <c r="M28" s="81" t="s">
        <v>2672</v>
      </c>
      <c r="N28" s="56" t="s">
        <v>2662</v>
      </c>
      <c r="O28" s="53"/>
    </row>
    <row r="29" spans="1:15" ht="14.25">
      <c r="A29" s="53">
        <v>24</v>
      </c>
      <c r="B29" s="53">
        <v>84170</v>
      </c>
      <c r="C29" s="68" t="s">
        <v>82</v>
      </c>
      <c r="D29" s="69"/>
      <c r="E29" s="53" t="s">
        <v>1192</v>
      </c>
      <c r="F29" s="53">
        <v>38019</v>
      </c>
      <c r="G29" s="53" t="s">
        <v>613</v>
      </c>
      <c r="H29" s="73" t="s">
        <v>2665</v>
      </c>
      <c r="I29" s="70" t="s">
        <v>2645</v>
      </c>
      <c r="J29" s="85"/>
      <c r="K29" s="71"/>
      <c r="L29" s="56" t="s">
        <v>2671</v>
      </c>
      <c r="M29" s="81" t="s">
        <v>2672</v>
      </c>
      <c r="N29" s="56" t="s">
        <v>2662</v>
      </c>
      <c r="O29" s="53"/>
    </row>
    <row r="30" spans="1:15" ht="14.25">
      <c r="A30" s="53">
        <v>25</v>
      </c>
      <c r="B30" s="53">
        <v>84250</v>
      </c>
      <c r="C30" s="68" t="s">
        <v>84</v>
      </c>
      <c r="D30" s="69"/>
      <c r="E30" s="53" t="s">
        <v>1192</v>
      </c>
      <c r="F30" s="53">
        <v>311</v>
      </c>
      <c r="G30" s="53" t="s">
        <v>613</v>
      </c>
      <c r="H30" s="56" t="s">
        <v>2676</v>
      </c>
      <c r="I30" s="53" t="s">
        <v>2658</v>
      </c>
      <c r="J30" s="227" t="s">
        <v>2660</v>
      </c>
      <c r="K30" s="53" t="s">
        <v>2647</v>
      </c>
      <c r="L30" s="56" t="s">
        <v>2671</v>
      </c>
      <c r="M30" s="81" t="s">
        <v>2672</v>
      </c>
      <c r="N30" s="56" t="s">
        <v>2662</v>
      </c>
      <c r="O30" s="53"/>
    </row>
    <row r="31" spans="1:15" ht="14.25">
      <c r="A31" s="53">
        <v>26</v>
      </c>
      <c r="B31" s="53">
        <v>84414</v>
      </c>
      <c r="C31" s="68" t="s">
        <v>85</v>
      </c>
      <c r="D31" s="69"/>
      <c r="E31" s="53" t="s">
        <v>1192</v>
      </c>
      <c r="F31" s="53">
        <v>3146</v>
      </c>
      <c r="G31" s="53" t="s">
        <v>613</v>
      </c>
      <c r="H31" s="56" t="s">
        <v>2662</v>
      </c>
      <c r="I31" s="53" t="s">
        <v>2656</v>
      </c>
      <c r="J31" s="227" t="s">
        <v>2684</v>
      </c>
      <c r="K31" s="53" t="s">
        <v>2658</v>
      </c>
      <c r="L31" s="56" t="s">
        <v>2638</v>
      </c>
      <c r="M31" s="81" t="s">
        <v>2639</v>
      </c>
      <c r="N31" s="56" t="s">
        <v>2662</v>
      </c>
      <c r="O31" s="53"/>
    </row>
    <row r="32" spans="1:15" ht="14.25">
      <c r="A32" s="53">
        <v>27</v>
      </c>
      <c r="B32" s="53">
        <v>84574</v>
      </c>
      <c r="C32" s="68" t="s">
        <v>88</v>
      </c>
      <c r="D32" s="69"/>
      <c r="E32" s="53" t="s">
        <v>90</v>
      </c>
      <c r="F32" s="53">
        <v>232</v>
      </c>
      <c r="G32" s="53" t="s">
        <v>2688</v>
      </c>
      <c r="H32" s="72" t="s">
        <v>2689</v>
      </c>
      <c r="I32" s="68" t="s">
        <v>2690</v>
      </c>
      <c r="J32" s="69"/>
      <c r="K32" s="89"/>
      <c r="L32" s="72">
        <v>15</v>
      </c>
      <c r="M32" s="86" t="s">
        <v>2691</v>
      </c>
      <c r="N32" s="72">
        <v>5</v>
      </c>
      <c r="O32" s="72" t="s">
        <v>216</v>
      </c>
    </row>
    <row r="33" spans="1:15" ht="14.25">
      <c r="A33" s="53">
        <v>28</v>
      </c>
      <c r="B33" s="53">
        <v>84711</v>
      </c>
      <c r="C33" s="68" t="s">
        <v>91</v>
      </c>
      <c r="D33" s="69"/>
      <c r="E33" s="53" t="s">
        <v>90</v>
      </c>
      <c r="F33" s="53">
        <v>92871</v>
      </c>
      <c r="G33" s="53" t="s">
        <v>2643</v>
      </c>
      <c r="H33" s="75"/>
      <c r="I33" s="90"/>
      <c r="J33" s="91"/>
      <c r="K33" s="92"/>
      <c r="L33" s="93"/>
      <c r="M33" s="94"/>
      <c r="N33" s="93"/>
      <c r="O33" s="75"/>
    </row>
    <row r="34" spans="1:15" ht="14.25">
      <c r="A34" s="53">
        <v>29</v>
      </c>
      <c r="B34" s="53">
        <v>84853</v>
      </c>
      <c r="C34" s="68" t="s">
        <v>94</v>
      </c>
      <c r="D34" s="69"/>
      <c r="E34" s="53" t="s">
        <v>90</v>
      </c>
      <c r="F34" s="53">
        <v>14962</v>
      </c>
      <c r="G34" s="53" t="s">
        <v>2643</v>
      </c>
      <c r="H34" s="64"/>
      <c r="I34" s="95"/>
      <c r="J34" s="96"/>
      <c r="K34" s="97"/>
      <c r="L34" s="87"/>
      <c r="M34" s="88"/>
      <c r="N34" s="87"/>
      <c r="O34" s="64"/>
    </row>
    <row r="35" spans="1:15" ht="14.25">
      <c r="A35" s="53">
        <v>30</v>
      </c>
      <c r="B35" s="53">
        <v>84913</v>
      </c>
      <c r="C35" s="68" t="s">
        <v>96</v>
      </c>
      <c r="D35" s="69"/>
      <c r="E35" s="53" t="s">
        <v>2692</v>
      </c>
      <c r="F35" s="53">
        <v>90575</v>
      </c>
      <c r="G35" s="53" t="s">
        <v>613</v>
      </c>
      <c r="H35" s="56" t="s">
        <v>2659</v>
      </c>
      <c r="I35" s="53" t="s">
        <v>2674</v>
      </c>
      <c r="J35" s="53" t="s">
        <v>2675</v>
      </c>
      <c r="K35" s="53" t="s">
        <v>2677</v>
      </c>
      <c r="L35" s="56" t="s">
        <v>2638</v>
      </c>
      <c r="M35" s="81" t="s">
        <v>2639</v>
      </c>
      <c r="N35" s="56" t="s">
        <v>2662</v>
      </c>
      <c r="O35" s="53"/>
    </row>
    <row r="36" spans="1:15" ht="14.25">
      <c r="A36" s="53">
        <v>31</v>
      </c>
      <c r="B36" s="53">
        <v>97010</v>
      </c>
      <c r="C36" s="53" t="s">
        <v>97</v>
      </c>
      <c r="D36" s="53"/>
      <c r="E36" s="53" t="s">
        <v>163</v>
      </c>
      <c r="F36" s="53">
        <v>21</v>
      </c>
      <c r="G36" s="53" t="s">
        <v>2643</v>
      </c>
      <c r="H36" s="73" t="s">
        <v>2676</v>
      </c>
      <c r="I36" s="53" t="s">
        <v>2658</v>
      </c>
      <c r="J36" s="84" t="s">
        <v>2693</v>
      </c>
      <c r="K36" s="56" t="s">
        <v>2694</v>
      </c>
      <c r="L36" s="56" t="s">
        <v>216</v>
      </c>
      <c r="M36" s="81" t="s">
        <v>216</v>
      </c>
      <c r="N36" s="56" t="s">
        <v>216</v>
      </c>
      <c r="O36" s="53"/>
    </row>
  </sheetData>
  <sheetProtection/>
  <mergeCells count="70">
    <mergeCell ref="A1:O1"/>
    <mergeCell ref="I2:K2"/>
    <mergeCell ref="L2:N2"/>
    <mergeCell ref="C4:D4"/>
    <mergeCell ref="C5:D5"/>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I23:K23"/>
    <mergeCell ref="I24:K24"/>
    <mergeCell ref="J25:K25"/>
    <mergeCell ref="C26:D26"/>
    <mergeCell ref="I26:K26"/>
    <mergeCell ref="C27:D27"/>
    <mergeCell ref="C28:D28"/>
    <mergeCell ref="I28:K28"/>
    <mergeCell ref="C29:D29"/>
    <mergeCell ref="I29:K29"/>
    <mergeCell ref="C30:D30"/>
    <mergeCell ref="C31:D31"/>
    <mergeCell ref="C32:D32"/>
    <mergeCell ref="C33:D33"/>
    <mergeCell ref="C34:D34"/>
    <mergeCell ref="C35:D35"/>
    <mergeCell ref="C36:D36"/>
    <mergeCell ref="A2:A3"/>
    <mergeCell ref="A6:A7"/>
    <mergeCell ref="A24:A25"/>
    <mergeCell ref="B2:B3"/>
    <mergeCell ref="B6:B7"/>
    <mergeCell ref="B24:B25"/>
    <mergeCell ref="C6:C7"/>
    <mergeCell ref="C24:C25"/>
    <mergeCell ref="E2:E3"/>
    <mergeCell ref="E6:E7"/>
    <mergeCell ref="E24:E25"/>
    <mergeCell ref="F2:F3"/>
    <mergeCell ref="F6:F7"/>
    <mergeCell ref="F24:F25"/>
    <mergeCell ref="G2:G3"/>
    <mergeCell ref="H2:H3"/>
    <mergeCell ref="H6:H7"/>
    <mergeCell ref="H32:H34"/>
    <mergeCell ref="L6:L7"/>
    <mergeCell ref="L24:L25"/>
    <mergeCell ref="L32:L34"/>
    <mergeCell ref="M6:M7"/>
    <mergeCell ref="M24:M25"/>
    <mergeCell ref="M32:M34"/>
    <mergeCell ref="N6:N7"/>
    <mergeCell ref="N24:N25"/>
    <mergeCell ref="N32:N34"/>
    <mergeCell ref="O2:O3"/>
    <mergeCell ref="O24:O25"/>
    <mergeCell ref="O32:O34"/>
    <mergeCell ref="I32:K34"/>
    <mergeCell ref="C2:D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N113"/>
  <sheetViews>
    <sheetView workbookViewId="0" topLeftCell="A1">
      <selection activeCell="P43" sqref="P43"/>
    </sheetView>
  </sheetViews>
  <sheetFormatPr defaultColWidth="9.00390625" defaultRowHeight="14.25"/>
  <cols>
    <col min="1" max="1" width="4.25390625" style="0" customWidth="1"/>
    <col min="3" max="3" width="40.50390625" style="0" bestFit="1" customWidth="1"/>
    <col min="4" max="4" width="5.25390625" style="0" bestFit="1" customWidth="1"/>
    <col min="5" max="5" width="12.25390625" style="0" bestFit="1" customWidth="1"/>
    <col min="6" max="7" width="8.50390625" style="0" bestFit="1" customWidth="1"/>
    <col min="8" max="8" width="6.50390625" style="0" bestFit="1" customWidth="1"/>
    <col min="9" max="9" width="12.25390625" style="0" bestFit="1" customWidth="1"/>
    <col min="10" max="13" width="6.625" style="0" customWidth="1"/>
    <col min="14" max="14" width="5.00390625" style="0" bestFit="1" customWidth="1"/>
  </cols>
  <sheetData>
    <row r="1" spans="1:14" ht="18.75">
      <c r="A1" s="47" t="s">
        <v>2695</v>
      </c>
      <c r="B1" s="47"/>
      <c r="C1" s="47"/>
      <c r="D1" s="47"/>
      <c r="E1" s="47"/>
      <c r="F1" s="47"/>
      <c r="G1" s="47"/>
      <c r="H1" s="47"/>
      <c r="I1" s="47"/>
      <c r="J1" s="47"/>
      <c r="K1" s="47"/>
      <c r="L1" s="47"/>
      <c r="M1" s="47"/>
      <c r="N1" s="47"/>
    </row>
    <row r="2" spans="1:14" ht="14.25">
      <c r="A2" s="59" t="s">
        <v>2696</v>
      </c>
      <c r="B2" s="59" t="s">
        <v>2697</v>
      </c>
      <c r="C2" s="59" t="s">
        <v>2698</v>
      </c>
      <c r="D2" s="59" t="s">
        <v>2699</v>
      </c>
      <c r="E2" s="60" t="s">
        <v>234</v>
      </c>
      <c r="F2" s="60" t="s">
        <v>599</v>
      </c>
      <c r="G2" s="60" t="s">
        <v>2700</v>
      </c>
      <c r="H2" s="60" t="s">
        <v>2701</v>
      </c>
      <c r="I2" s="60" t="s">
        <v>2702</v>
      </c>
      <c r="J2" s="49" t="s">
        <v>2703</v>
      </c>
      <c r="K2" s="49"/>
      <c r="L2" s="49"/>
      <c r="M2" s="65" t="s">
        <v>2194</v>
      </c>
      <c r="N2" s="59" t="s">
        <v>2704</v>
      </c>
    </row>
    <row r="3" spans="1:14" ht="14.25">
      <c r="A3" s="49"/>
      <c r="B3" s="49"/>
      <c r="C3" s="59"/>
      <c r="D3" s="59"/>
      <c r="E3" s="59"/>
      <c r="F3" s="59"/>
      <c r="G3" s="49"/>
      <c r="H3" s="49"/>
      <c r="I3" s="49"/>
      <c r="J3" s="49" t="s">
        <v>2705</v>
      </c>
      <c r="K3" s="49" t="s">
        <v>2706</v>
      </c>
      <c r="L3" s="49" t="s">
        <v>2707</v>
      </c>
      <c r="M3" s="66"/>
      <c r="N3" s="49"/>
    </row>
    <row r="4" spans="1:14" ht="14.25">
      <c r="A4" s="53" t="s">
        <v>112</v>
      </c>
      <c r="B4" s="53">
        <v>350525002</v>
      </c>
      <c r="C4" s="53" t="s">
        <v>2708</v>
      </c>
      <c r="D4" s="53">
        <v>11001</v>
      </c>
      <c r="E4" s="53" t="s">
        <v>33</v>
      </c>
      <c r="F4" s="53" t="s">
        <v>2692</v>
      </c>
      <c r="G4" s="53" t="s">
        <v>117</v>
      </c>
      <c r="H4" s="53" t="s">
        <v>613</v>
      </c>
      <c r="I4" s="53" t="s">
        <v>2637</v>
      </c>
      <c r="J4" s="56" t="s">
        <v>2709</v>
      </c>
      <c r="K4" s="53" t="s">
        <v>2710</v>
      </c>
      <c r="L4" s="56" t="s">
        <v>2711</v>
      </c>
      <c r="M4" s="56" t="s">
        <v>2634</v>
      </c>
      <c r="N4" s="67"/>
    </row>
    <row r="5" spans="1:14" ht="14.25">
      <c r="A5" s="53" t="s">
        <v>120</v>
      </c>
      <c r="B5" s="53">
        <v>350525004</v>
      </c>
      <c r="C5" s="53" t="s">
        <v>2712</v>
      </c>
      <c r="D5" s="53">
        <v>11001</v>
      </c>
      <c r="E5" s="53" t="s">
        <v>33</v>
      </c>
      <c r="F5" s="53" t="s">
        <v>2692</v>
      </c>
      <c r="G5" s="53" t="s">
        <v>117</v>
      </c>
      <c r="H5" s="53" t="s">
        <v>613</v>
      </c>
      <c r="I5" s="53" t="s">
        <v>2637</v>
      </c>
      <c r="J5" s="56" t="s">
        <v>2709</v>
      </c>
      <c r="K5" s="53" t="s">
        <v>2710</v>
      </c>
      <c r="L5" s="56" t="s">
        <v>2711</v>
      </c>
      <c r="M5" s="56" t="s">
        <v>2634</v>
      </c>
      <c r="N5" s="67"/>
    </row>
    <row r="6" spans="1:14" ht="14.25">
      <c r="A6" s="53" t="s">
        <v>123</v>
      </c>
      <c r="B6" s="53">
        <v>350525007</v>
      </c>
      <c r="C6" s="53" t="s">
        <v>2713</v>
      </c>
      <c r="D6" s="53">
        <v>11001</v>
      </c>
      <c r="E6" s="53" t="s">
        <v>33</v>
      </c>
      <c r="F6" s="53" t="s">
        <v>2692</v>
      </c>
      <c r="G6" s="53" t="s">
        <v>117</v>
      </c>
      <c r="H6" s="53" t="s">
        <v>613</v>
      </c>
      <c r="I6" s="53" t="s">
        <v>2637</v>
      </c>
      <c r="J6" s="56" t="s">
        <v>2709</v>
      </c>
      <c r="K6" s="53" t="s">
        <v>2710</v>
      </c>
      <c r="L6" s="56" t="s">
        <v>2711</v>
      </c>
      <c r="M6" s="56" t="s">
        <v>2634</v>
      </c>
      <c r="N6" s="67"/>
    </row>
    <row r="7" spans="1:14" ht="14.25">
      <c r="A7" s="53" t="s">
        <v>125</v>
      </c>
      <c r="B7" s="53">
        <v>350525008</v>
      </c>
      <c r="C7" s="53" t="s">
        <v>2714</v>
      </c>
      <c r="D7" s="53">
        <v>11001</v>
      </c>
      <c r="E7" s="53" t="s">
        <v>33</v>
      </c>
      <c r="F7" s="53" t="s">
        <v>2692</v>
      </c>
      <c r="G7" s="53" t="s">
        <v>117</v>
      </c>
      <c r="H7" s="53" t="s">
        <v>613</v>
      </c>
      <c r="I7" s="53" t="s">
        <v>2637</v>
      </c>
      <c r="J7" s="53" t="s">
        <v>2635</v>
      </c>
      <c r="K7" s="53" t="s">
        <v>2710</v>
      </c>
      <c r="L7" s="53" t="s">
        <v>2715</v>
      </c>
      <c r="M7" s="56" t="s">
        <v>2634</v>
      </c>
      <c r="N7" s="67"/>
    </row>
    <row r="8" spans="1:14" ht="14.25">
      <c r="A8" s="53" t="s">
        <v>130</v>
      </c>
      <c r="B8" s="53">
        <v>350525009</v>
      </c>
      <c r="C8" s="53" t="s">
        <v>2716</v>
      </c>
      <c r="D8" s="53">
        <v>11001</v>
      </c>
      <c r="E8" s="53" t="s">
        <v>33</v>
      </c>
      <c r="F8" s="56" t="s">
        <v>1192</v>
      </c>
      <c r="G8" s="53" t="s">
        <v>117</v>
      </c>
      <c r="H8" s="53" t="s">
        <v>613</v>
      </c>
      <c r="I8" s="53" t="s">
        <v>2637</v>
      </c>
      <c r="J8" s="56" t="s">
        <v>2709</v>
      </c>
      <c r="K8" s="53" t="s">
        <v>2710</v>
      </c>
      <c r="L8" s="56" t="s">
        <v>2711</v>
      </c>
      <c r="M8" s="56" t="s">
        <v>2634</v>
      </c>
      <c r="N8" s="67"/>
    </row>
    <row r="9" spans="1:14" ht="14.25">
      <c r="A9" s="53" t="s">
        <v>134</v>
      </c>
      <c r="B9" s="53">
        <v>350525010</v>
      </c>
      <c r="C9" s="53" t="s">
        <v>2717</v>
      </c>
      <c r="D9" s="53">
        <v>11001</v>
      </c>
      <c r="E9" s="53" t="s">
        <v>33</v>
      </c>
      <c r="F9" s="56" t="s">
        <v>1192</v>
      </c>
      <c r="G9" s="53" t="s">
        <v>117</v>
      </c>
      <c r="H9" s="53" t="s">
        <v>613</v>
      </c>
      <c r="I9" s="53" t="s">
        <v>2637</v>
      </c>
      <c r="J9" s="53" t="s">
        <v>2635</v>
      </c>
      <c r="K9" s="53" t="s">
        <v>2710</v>
      </c>
      <c r="L9" s="53" t="s">
        <v>2715</v>
      </c>
      <c r="M9" s="56" t="s">
        <v>2634</v>
      </c>
      <c r="N9" s="67"/>
    </row>
    <row r="10" spans="1:14" ht="14.25">
      <c r="A10" s="53" t="s">
        <v>136</v>
      </c>
      <c r="B10" s="53">
        <v>350525014</v>
      </c>
      <c r="C10" s="53" t="s">
        <v>148</v>
      </c>
      <c r="D10" s="53">
        <v>11001</v>
      </c>
      <c r="E10" s="53" t="s">
        <v>33</v>
      </c>
      <c r="F10" s="53" t="s">
        <v>2692</v>
      </c>
      <c r="G10" s="53" t="s">
        <v>117</v>
      </c>
      <c r="H10" s="53" t="s">
        <v>613</v>
      </c>
      <c r="I10" s="53" t="s">
        <v>2637</v>
      </c>
      <c r="J10" s="56" t="s">
        <v>2709</v>
      </c>
      <c r="K10" s="53" t="s">
        <v>2710</v>
      </c>
      <c r="L10" s="56" t="s">
        <v>2711</v>
      </c>
      <c r="M10" s="56" t="s">
        <v>2634</v>
      </c>
      <c r="N10" s="67"/>
    </row>
    <row r="11" spans="1:14" ht="14.25">
      <c r="A11" s="53">
        <v>8</v>
      </c>
      <c r="B11" s="61"/>
      <c r="C11" s="53" t="s">
        <v>635</v>
      </c>
      <c r="D11" s="53">
        <v>12050</v>
      </c>
      <c r="E11" s="53" t="s">
        <v>36</v>
      </c>
      <c r="F11" s="62" t="s">
        <v>162</v>
      </c>
      <c r="G11" s="53" t="s">
        <v>117</v>
      </c>
      <c r="H11" s="53" t="s">
        <v>613</v>
      </c>
      <c r="I11" s="53" t="s">
        <v>2637</v>
      </c>
      <c r="J11" s="53" t="s">
        <v>2645</v>
      </c>
      <c r="K11" s="227" t="s">
        <v>2646</v>
      </c>
      <c r="L11" s="53" t="s">
        <v>2647</v>
      </c>
      <c r="M11" s="56" t="s">
        <v>2640</v>
      </c>
      <c r="N11" s="67"/>
    </row>
    <row r="12" spans="1:14" ht="14.25">
      <c r="A12" s="53">
        <v>9</v>
      </c>
      <c r="B12" s="61"/>
      <c r="C12" s="53" t="s">
        <v>636</v>
      </c>
      <c r="D12" s="53">
        <v>12050</v>
      </c>
      <c r="E12" s="53" t="s">
        <v>36</v>
      </c>
      <c r="F12" s="52" t="s">
        <v>2718</v>
      </c>
      <c r="G12" s="53" t="s">
        <v>117</v>
      </c>
      <c r="H12" s="53" t="s">
        <v>613</v>
      </c>
      <c r="I12" s="53" t="s">
        <v>2637</v>
      </c>
      <c r="J12" s="53" t="s">
        <v>2645</v>
      </c>
      <c r="K12" s="227" t="s">
        <v>2646</v>
      </c>
      <c r="L12" s="53" t="s">
        <v>2647</v>
      </c>
      <c r="M12" s="56" t="s">
        <v>2640</v>
      </c>
      <c r="N12" s="67"/>
    </row>
    <row r="13" spans="1:14" ht="14.25">
      <c r="A13" s="53">
        <v>10</v>
      </c>
      <c r="B13" s="61"/>
      <c r="C13" s="53" t="s">
        <v>637</v>
      </c>
      <c r="D13" s="53">
        <v>12050</v>
      </c>
      <c r="E13" s="53" t="s">
        <v>36</v>
      </c>
      <c r="F13" s="52" t="s">
        <v>2718</v>
      </c>
      <c r="G13" s="53" t="s">
        <v>117</v>
      </c>
      <c r="H13" s="53" t="s">
        <v>613</v>
      </c>
      <c r="I13" s="53" t="s">
        <v>2637</v>
      </c>
      <c r="J13" s="53" t="s">
        <v>2645</v>
      </c>
      <c r="K13" s="227" t="s">
        <v>2646</v>
      </c>
      <c r="L13" s="53" t="s">
        <v>2647</v>
      </c>
      <c r="M13" s="56" t="s">
        <v>2640</v>
      </c>
      <c r="N13" s="67"/>
    </row>
    <row r="14" spans="1:14" ht="14.25">
      <c r="A14" s="53">
        <v>11</v>
      </c>
      <c r="B14" s="61"/>
      <c r="C14" s="56" t="s">
        <v>168</v>
      </c>
      <c r="D14" s="53">
        <v>12050</v>
      </c>
      <c r="E14" s="53" t="s">
        <v>36</v>
      </c>
      <c r="F14" s="52" t="s">
        <v>2718</v>
      </c>
      <c r="G14" s="53" t="s">
        <v>117</v>
      </c>
      <c r="H14" s="53" t="s">
        <v>613</v>
      </c>
      <c r="I14" s="53" t="s">
        <v>2637</v>
      </c>
      <c r="J14" s="53" t="s">
        <v>2645</v>
      </c>
      <c r="K14" s="227" t="s">
        <v>2646</v>
      </c>
      <c r="L14" s="53" t="s">
        <v>2647</v>
      </c>
      <c r="M14" s="56" t="s">
        <v>2640</v>
      </c>
      <c r="N14" s="67"/>
    </row>
    <row r="15" spans="1:14" ht="14.25">
      <c r="A15" s="53">
        <v>12</v>
      </c>
      <c r="B15" s="53">
        <v>350526002</v>
      </c>
      <c r="C15" s="56" t="s">
        <v>172</v>
      </c>
      <c r="D15" s="53">
        <v>22001</v>
      </c>
      <c r="E15" s="53" t="s">
        <v>39</v>
      </c>
      <c r="F15" s="53" t="s">
        <v>2692</v>
      </c>
      <c r="G15" s="53" t="s">
        <v>190</v>
      </c>
      <c r="H15" s="53" t="s">
        <v>613</v>
      </c>
      <c r="I15" s="53" t="s">
        <v>2683</v>
      </c>
      <c r="J15" s="56" t="s">
        <v>2719</v>
      </c>
      <c r="K15" s="53" t="s">
        <v>2720</v>
      </c>
      <c r="L15" s="53" t="s">
        <v>2721</v>
      </c>
      <c r="M15" s="56" t="s">
        <v>2638</v>
      </c>
      <c r="N15" s="67"/>
    </row>
    <row r="16" spans="1:14" ht="22.5">
      <c r="A16" s="53">
        <v>13</v>
      </c>
      <c r="B16" s="53"/>
      <c r="C16" s="56" t="s">
        <v>177</v>
      </c>
      <c r="D16" s="53">
        <v>22001</v>
      </c>
      <c r="E16" s="53" t="s">
        <v>39</v>
      </c>
      <c r="F16" s="53" t="s">
        <v>2692</v>
      </c>
      <c r="G16" s="53" t="s">
        <v>190</v>
      </c>
      <c r="H16" s="53" t="s">
        <v>613</v>
      </c>
      <c r="I16" s="53" t="s">
        <v>2722</v>
      </c>
      <c r="J16" s="56" t="s">
        <v>2719</v>
      </c>
      <c r="K16" s="53" t="s">
        <v>2720</v>
      </c>
      <c r="L16" s="56" t="s">
        <v>2723</v>
      </c>
      <c r="M16" s="56" t="s">
        <v>2640</v>
      </c>
      <c r="N16" s="67"/>
    </row>
    <row r="17" spans="1:14" ht="14.25">
      <c r="A17" s="53" t="s">
        <v>152</v>
      </c>
      <c r="B17" s="53">
        <v>350526014</v>
      </c>
      <c r="C17" s="56" t="s">
        <v>183</v>
      </c>
      <c r="D17" s="53">
        <v>22001</v>
      </c>
      <c r="E17" s="53" t="s">
        <v>39</v>
      </c>
      <c r="F17" s="53" t="s">
        <v>2692</v>
      </c>
      <c r="G17" s="53" t="s">
        <v>117</v>
      </c>
      <c r="H17" s="53" t="s">
        <v>613</v>
      </c>
      <c r="I17" s="53" t="s">
        <v>2658</v>
      </c>
      <c r="J17" s="56" t="s">
        <v>2719</v>
      </c>
      <c r="K17" s="53" t="s">
        <v>2720</v>
      </c>
      <c r="L17" s="56" t="s">
        <v>2723</v>
      </c>
      <c r="M17" s="56" t="s">
        <v>2640</v>
      </c>
      <c r="N17" s="67"/>
    </row>
    <row r="18" spans="1:14" ht="14.25">
      <c r="A18" s="53"/>
      <c r="B18" s="53"/>
      <c r="C18" s="53"/>
      <c r="D18" s="53">
        <v>32017</v>
      </c>
      <c r="E18" s="53" t="s">
        <v>51</v>
      </c>
      <c r="F18" s="53" t="s">
        <v>2692</v>
      </c>
      <c r="G18" s="53" t="s">
        <v>117</v>
      </c>
      <c r="H18" s="53" t="s">
        <v>613</v>
      </c>
      <c r="I18" s="53" t="s">
        <v>2664</v>
      </c>
      <c r="J18" s="56" t="s">
        <v>2719</v>
      </c>
      <c r="K18" s="53" t="s">
        <v>2720</v>
      </c>
      <c r="L18" s="53" t="s">
        <v>2721</v>
      </c>
      <c r="M18" s="56" t="s">
        <v>2640</v>
      </c>
      <c r="N18" s="67"/>
    </row>
    <row r="19" spans="1:14" ht="14.25">
      <c r="A19" s="53" t="s">
        <v>154</v>
      </c>
      <c r="B19" s="53">
        <v>350524001</v>
      </c>
      <c r="C19" s="56" t="s">
        <v>2724</v>
      </c>
      <c r="D19" s="53">
        <v>22001</v>
      </c>
      <c r="E19" s="53" t="s">
        <v>39</v>
      </c>
      <c r="F19" s="53" t="s">
        <v>2692</v>
      </c>
      <c r="G19" s="53" t="s">
        <v>190</v>
      </c>
      <c r="H19" s="53" t="s">
        <v>613</v>
      </c>
      <c r="I19" s="53" t="s">
        <v>2652</v>
      </c>
      <c r="J19" s="56" t="s">
        <v>2719</v>
      </c>
      <c r="K19" s="53" t="s">
        <v>2720</v>
      </c>
      <c r="L19" s="56" t="s">
        <v>2723</v>
      </c>
      <c r="M19" s="56" t="s">
        <v>2640</v>
      </c>
      <c r="N19" s="53"/>
    </row>
    <row r="20" spans="1:14" ht="14.25">
      <c r="A20" s="53"/>
      <c r="B20" s="53"/>
      <c r="C20" s="53"/>
      <c r="D20" s="53">
        <v>84913</v>
      </c>
      <c r="E20" s="53" t="s">
        <v>96</v>
      </c>
      <c r="F20" s="53" t="s">
        <v>2692</v>
      </c>
      <c r="G20" s="53" t="s">
        <v>117</v>
      </c>
      <c r="H20" s="53" t="s">
        <v>613</v>
      </c>
      <c r="I20" s="67"/>
      <c r="J20" s="56" t="s">
        <v>2725</v>
      </c>
      <c r="K20" s="53" t="s">
        <v>2726</v>
      </c>
      <c r="L20" s="56" t="s">
        <v>2727</v>
      </c>
      <c r="M20" s="56" t="s">
        <v>2662</v>
      </c>
      <c r="N20" s="67"/>
    </row>
    <row r="21" spans="1:14" ht="14.25">
      <c r="A21" s="53" t="s">
        <v>158</v>
      </c>
      <c r="B21" s="53">
        <v>350524013</v>
      </c>
      <c r="C21" s="56" t="s">
        <v>2728</v>
      </c>
      <c r="D21" s="53">
        <v>22002</v>
      </c>
      <c r="E21" s="53" t="s">
        <v>42</v>
      </c>
      <c r="F21" s="53" t="s">
        <v>2692</v>
      </c>
      <c r="G21" s="53" t="s">
        <v>117</v>
      </c>
      <c r="H21" s="53" t="s">
        <v>613</v>
      </c>
      <c r="I21" s="56" t="s">
        <v>2659</v>
      </c>
      <c r="J21" s="56" t="s">
        <v>2640</v>
      </c>
      <c r="K21" s="53" t="s">
        <v>2729</v>
      </c>
      <c r="L21" s="56" t="s">
        <v>2730</v>
      </c>
      <c r="M21" s="56" t="s">
        <v>2659</v>
      </c>
      <c r="N21" s="53"/>
    </row>
    <row r="22" spans="1:14" ht="14.25">
      <c r="A22" s="53" t="s">
        <v>2731</v>
      </c>
      <c r="B22" s="53">
        <v>350524101</v>
      </c>
      <c r="C22" s="56" t="s">
        <v>2732</v>
      </c>
      <c r="D22" s="53">
        <v>22001</v>
      </c>
      <c r="E22" s="53" t="s">
        <v>39</v>
      </c>
      <c r="F22" s="53" t="s">
        <v>2692</v>
      </c>
      <c r="G22" s="53" t="s">
        <v>117</v>
      </c>
      <c r="H22" s="53" t="s">
        <v>613</v>
      </c>
      <c r="I22" s="56" t="s">
        <v>2640</v>
      </c>
      <c r="J22" s="56" t="s">
        <v>2719</v>
      </c>
      <c r="K22" s="53" t="s">
        <v>2720</v>
      </c>
      <c r="L22" s="53" t="s">
        <v>2721</v>
      </c>
      <c r="M22" s="56" t="s">
        <v>2640</v>
      </c>
      <c r="N22" s="53"/>
    </row>
    <row r="23" spans="1:14" ht="14.25">
      <c r="A23" s="53" t="s">
        <v>2733</v>
      </c>
      <c r="B23" s="53">
        <v>350526009</v>
      </c>
      <c r="C23" s="56" t="s">
        <v>211</v>
      </c>
      <c r="D23" s="53">
        <v>32006</v>
      </c>
      <c r="E23" s="53" t="s">
        <v>43</v>
      </c>
      <c r="F23" s="53" t="s">
        <v>2692</v>
      </c>
      <c r="G23" s="53" t="s">
        <v>117</v>
      </c>
      <c r="H23" s="53" t="s">
        <v>613</v>
      </c>
      <c r="I23" s="56" t="s">
        <v>2734</v>
      </c>
      <c r="J23" s="53" t="s">
        <v>2719</v>
      </c>
      <c r="K23" s="53" t="s">
        <v>2720</v>
      </c>
      <c r="L23" s="53" t="s">
        <v>2721</v>
      </c>
      <c r="M23" s="56" t="s">
        <v>2640</v>
      </c>
      <c r="N23" s="67"/>
    </row>
    <row r="24" spans="1:14" ht="14.25">
      <c r="A24" s="53"/>
      <c r="B24" s="53"/>
      <c r="C24" s="53"/>
      <c r="D24" s="53">
        <v>42201</v>
      </c>
      <c r="E24" s="53" t="s">
        <v>53</v>
      </c>
      <c r="F24" s="53" t="s">
        <v>2692</v>
      </c>
      <c r="G24" s="53" t="s">
        <v>117</v>
      </c>
      <c r="H24" s="53" t="s">
        <v>613</v>
      </c>
      <c r="I24" s="56" t="s">
        <v>2735</v>
      </c>
      <c r="J24" s="56" t="s">
        <v>2686</v>
      </c>
      <c r="K24" s="53" t="s">
        <v>2736</v>
      </c>
      <c r="L24" s="56" t="s">
        <v>2737</v>
      </c>
      <c r="M24" s="56" t="s">
        <v>2665</v>
      </c>
      <c r="N24" s="67"/>
    </row>
    <row r="25" spans="1:14" ht="14.25">
      <c r="A25" s="53" t="s">
        <v>2738</v>
      </c>
      <c r="B25" s="53">
        <v>350526700</v>
      </c>
      <c r="C25" s="63" t="s">
        <v>2739</v>
      </c>
      <c r="D25" s="53">
        <v>32006</v>
      </c>
      <c r="E25" s="53" t="s">
        <v>43</v>
      </c>
      <c r="F25" s="53" t="s">
        <v>2692</v>
      </c>
      <c r="G25" s="53" t="s">
        <v>117</v>
      </c>
      <c r="H25" s="53" t="s">
        <v>613</v>
      </c>
      <c r="I25" s="56" t="s">
        <v>2640</v>
      </c>
      <c r="J25" s="56" t="s">
        <v>2740</v>
      </c>
      <c r="K25" s="53" t="s">
        <v>2720</v>
      </c>
      <c r="L25" s="56" t="s">
        <v>2723</v>
      </c>
      <c r="M25" s="56" t="s">
        <v>2640</v>
      </c>
      <c r="N25" s="53"/>
    </row>
    <row r="26" spans="1:14" ht="14.25">
      <c r="A26" s="53"/>
      <c r="B26" s="53"/>
      <c r="C26" s="64"/>
      <c r="D26" s="53">
        <v>42201</v>
      </c>
      <c r="E26" s="53" t="s">
        <v>53</v>
      </c>
      <c r="F26" s="53" t="s">
        <v>2692</v>
      </c>
      <c r="G26" s="53" t="s">
        <v>117</v>
      </c>
      <c r="H26" s="53" t="s">
        <v>613</v>
      </c>
      <c r="I26" s="56" t="s">
        <v>2644</v>
      </c>
      <c r="J26" s="56" t="s">
        <v>2686</v>
      </c>
      <c r="K26" s="53" t="s">
        <v>2736</v>
      </c>
      <c r="L26" s="56" t="s">
        <v>2737</v>
      </c>
      <c r="M26" s="56" t="s">
        <v>2665</v>
      </c>
      <c r="N26" s="53"/>
    </row>
    <row r="27" spans="1:14" ht="14.25">
      <c r="A27" s="53" t="s">
        <v>2741</v>
      </c>
      <c r="B27" s="53">
        <v>350526004</v>
      </c>
      <c r="C27" s="56" t="s">
        <v>248</v>
      </c>
      <c r="D27" s="53">
        <v>42201</v>
      </c>
      <c r="E27" s="53" t="s">
        <v>53</v>
      </c>
      <c r="F27" s="53" t="s">
        <v>2667</v>
      </c>
      <c r="G27" s="53" t="s">
        <v>117</v>
      </c>
      <c r="H27" s="53" t="s">
        <v>613</v>
      </c>
      <c r="I27" s="56" t="s">
        <v>2734</v>
      </c>
      <c r="J27" s="56" t="s">
        <v>2742</v>
      </c>
      <c r="K27" s="53" t="s">
        <v>2736</v>
      </c>
      <c r="L27" s="56" t="s">
        <v>2737</v>
      </c>
      <c r="M27" s="56" t="s">
        <v>2665</v>
      </c>
      <c r="N27" s="53"/>
    </row>
    <row r="28" spans="1:14" ht="14.25">
      <c r="A28" s="53" t="s">
        <v>2743</v>
      </c>
      <c r="B28" s="53">
        <v>350526006</v>
      </c>
      <c r="C28" s="53" t="s">
        <v>670</v>
      </c>
      <c r="D28" s="53">
        <v>42201</v>
      </c>
      <c r="E28" s="53" t="s">
        <v>53</v>
      </c>
      <c r="F28" s="53" t="s">
        <v>2667</v>
      </c>
      <c r="G28" s="53" t="s">
        <v>117</v>
      </c>
      <c r="H28" s="53" t="s">
        <v>613</v>
      </c>
      <c r="I28" s="53" t="s">
        <v>2665</v>
      </c>
      <c r="J28" s="56" t="s">
        <v>2742</v>
      </c>
      <c r="K28" s="53" t="s">
        <v>2736</v>
      </c>
      <c r="L28" s="56" t="s">
        <v>2737</v>
      </c>
      <c r="M28" s="56" t="s">
        <v>2665</v>
      </c>
      <c r="N28" s="53"/>
    </row>
    <row r="29" spans="1:14" ht="14.25">
      <c r="A29" s="53" t="s">
        <v>2744</v>
      </c>
      <c r="B29" s="53">
        <v>350526008</v>
      </c>
      <c r="C29" s="53" t="s">
        <v>2745</v>
      </c>
      <c r="D29" s="53">
        <v>42201</v>
      </c>
      <c r="E29" s="53" t="s">
        <v>53</v>
      </c>
      <c r="F29" s="53" t="s">
        <v>2667</v>
      </c>
      <c r="G29" s="53" t="s">
        <v>117</v>
      </c>
      <c r="H29" s="53" t="s">
        <v>613</v>
      </c>
      <c r="I29" s="53" t="s">
        <v>2665</v>
      </c>
      <c r="J29" s="56" t="s">
        <v>2742</v>
      </c>
      <c r="K29" s="53" t="s">
        <v>2736</v>
      </c>
      <c r="L29" s="56" t="s">
        <v>2737</v>
      </c>
      <c r="M29" s="56" t="s">
        <v>2665</v>
      </c>
      <c r="N29" s="53"/>
    </row>
    <row r="30" spans="1:14" ht="14.25">
      <c r="A30" s="53">
        <v>23</v>
      </c>
      <c r="B30" s="53">
        <v>350526013</v>
      </c>
      <c r="C30" s="53" t="s">
        <v>2746</v>
      </c>
      <c r="D30" s="53">
        <v>42201</v>
      </c>
      <c r="E30" s="53" t="s">
        <v>255</v>
      </c>
      <c r="F30" s="53" t="s">
        <v>2667</v>
      </c>
      <c r="G30" s="53" t="s">
        <v>117</v>
      </c>
      <c r="H30" s="53" t="s">
        <v>613</v>
      </c>
      <c r="I30" s="56" t="s">
        <v>2649</v>
      </c>
      <c r="J30" s="56" t="s">
        <v>2742</v>
      </c>
      <c r="K30" s="53" t="s">
        <v>2736</v>
      </c>
      <c r="L30" s="56" t="s">
        <v>2737</v>
      </c>
      <c r="M30" s="56" t="s">
        <v>2665</v>
      </c>
      <c r="N30" s="53"/>
    </row>
    <row r="31" spans="1:14" ht="14.25">
      <c r="A31" s="53" t="s">
        <v>171</v>
      </c>
      <c r="B31" s="53">
        <v>350526010</v>
      </c>
      <c r="C31" s="53" t="s">
        <v>2747</v>
      </c>
      <c r="D31" s="53">
        <v>42201</v>
      </c>
      <c r="E31" s="53" t="s">
        <v>53</v>
      </c>
      <c r="F31" s="53" t="s">
        <v>2667</v>
      </c>
      <c r="G31" s="56" t="s">
        <v>174</v>
      </c>
      <c r="H31" s="53" t="s">
        <v>613</v>
      </c>
      <c r="I31" s="56" t="s">
        <v>2748</v>
      </c>
      <c r="J31" s="56" t="s">
        <v>2742</v>
      </c>
      <c r="K31" s="53" t="s">
        <v>2736</v>
      </c>
      <c r="L31" s="56" t="s">
        <v>2737</v>
      </c>
      <c r="M31" s="56" t="s">
        <v>2665</v>
      </c>
      <c r="N31" s="53"/>
    </row>
    <row r="32" spans="1:14" ht="14.25">
      <c r="A32" s="53">
        <v>25</v>
      </c>
      <c r="B32" s="53"/>
      <c r="C32" s="53" t="s">
        <v>676</v>
      </c>
      <c r="D32" s="53">
        <v>42201</v>
      </c>
      <c r="E32" s="53" t="s">
        <v>53</v>
      </c>
      <c r="F32" s="53" t="s">
        <v>2667</v>
      </c>
      <c r="G32" s="53" t="s">
        <v>117</v>
      </c>
      <c r="H32" s="53" t="s">
        <v>613</v>
      </c>
      <c r="I32" s="53" t="s">
        <v>2665</v>
      </c>
      <c r="J32" s="53" t="s">
        <v>2686</v>
      </c>
      <c r="K32" s="53" t="s">
        <v>2736</v>
      </c>
      <c r="L32" s="53" t="s">
        <v>2749</v>
      </c>
      <c r="M32" s="56" t="s">
        <v>2665</v>
      </c>
      <c r="N32" s="53"/>
    </row>
    <row r="33" spans="1:14" ht="14.25">
      <c r="A33" s="53">
        <v>26</v>
      </c>
      <c r="B33" s="53"/>
      <c r="C33" s="53" t="s">
        <v>677</v>
      </c>
      <c r="D33" s="53">
        <v>42201</v>
      </c>
      <c r="E33" s="53" t="s">
        <v>53</v>
      </c>
      <c r="F33" s="53" t="s">
        <v>2667</v>
      </c>
      <c r="G33" s="53" t="s">
        <v>117</v>
      </c>
      <c r="H33" s="53" t="s">
        <v>613</v>
      </c>
      <c r="I33" s="53" t="s">
        <v>2665</v>
      </c>
      <c r="J33" s="53" t="s">
        <v>2686</v>
      </c>
      <c r="K33" s="53" t="s">
        <v>2736</v>
      </c>
      <c r="L33" s="53" t="s">
        <v>2749</v>
      </c>
      <c r="M33" s="56" t="s">
        <v>2665</v>
      </c>
      <c r="N33" s="53"/>
    </row>
    <row r="34" spans="1:14" ht="14.25">
      <c r="A34" s="53">
        <v>27</v>
      </c>
      <c r="B34" s="53"/>
      <c r="C34" s="53" t="s">
        <v>2750</v>
      </c>
      <c r="D34" s="53">
        <v>42201</v>
      </c>
      <c r="E34" s="53" t="s">
        <v>53</v>
      </c>
      <c r="F34" s="53" t="s">
        <v>2667</v>
      </c>
      <c r="G34" s="56" t="s">
        <v>174</v>
      </c>
      <c r="H34" s="53" t="s">
        <v>613</v>
      </c>
      <c r="I34" s="53" t="s">
        <v>2665</v>
      </c>
      <c r="J34" s="53" t="s">
        <v>2686</v>
      </c>
      <c r="K34" s="53" t="s">
        <v>2736</v>
      </c>
      <c r="L34" s="53" t="s">
        <v>2749</v>
      </c>
      <c r="M34" s="56" t="s">
        <v>2665</v>
      </c>
      <c r="N34" s="53"/>
    </row>
    <row r="35" spans="1:14" ht="14.25">
      <c r="A35" s="53">
        <v>28</v>
      </c>
      <c r="B35" s="53"/>
      <c r="C35" s="53" t="s">
        <v>679</v>
      </c>
      <c r="D35" s="53">
        <v>42201</v>
      </c>
      <c r="E35" s="53" t="s">
        <v>53</v>
      </c>
      <c r="F35" s="53" t="s">
        <v>2667</v>
      </c>
      <c r="G35" s="56" t="s">
        <v>174</v>
      </c>
      <c r="H35" s="53" t="s">
        <v>613</v>
      </c>
      <c r="I35" s="53" t="s">
        <v>2665</v>
      </c>
      <c r="J35" s="53" t="s">
        <v>2686</v>
      </c>
      <c r="K35" s="53" t="s">
        <v>2736</v>
      </c>
      <c r="L35" s="53" t="s">
        <v>2749</v>
      </c>
      <c r="M35" s="56" t="s">
        <v>2665</v>
      </c>
      <c r="N35" s="53"/>
    </row>
    <row r="36" spans="1:14" ht="14.25">
      <c r="A36" s="53">
        <v>29</v>
      </c>
      <c r="B36" s="53"/>
      <c r="C36" s="53" t="s">
        <v>680</v>
      </c>
      <c r="D36" s="53">
        <v>42201</v>
      </c>
      <c r="E36" s="53" t="s">
        <v>53</v>
      </c>
      <c r="F36" s="53" t="s">
        <v>2667</v>
      </c>
      <c r="G36" s="53" t="s">
        <v>138</v>
      </c>
      <c r="H36" s="53" t="s">
        <v>613</v>
      </c>
      <c r="I36" s="53" t="s">
        <v>2665</v>
      </c>
      <c r="J36" s="53" t="s">
        <v>2686</v>
      </c>
      <c r="K36" s="53" t="s">
        <v>2736</v>
      </c>
      <c r="L36" s="53" t="s">
        <v>2749</v>
      </c>
      <c r="M36" s="56" t="s">
        <v>2665</v>
      </c>
      <c r="N36" s="53"/>
    </row>
    <row r="37" spans="1:14" ht="14.25">
      <c r="A37" s="53"/>
      <c r="B37" s="53"/>
      <c r="C37" s="53"/>
      <c r="D37" s="53">
        <v>42202</v>
      </c>
      <c r="E37" s="53" t="s">
        <v>681</v>
      </c>
      <c r="F37" s="53" t="s">
        <v>2681</v>
      </c>
      <c r="G37" s="53" t="s">
        <v>117</v>
      </c>
      <c r="H37" s="53" t="s">
        <v>613</v>
      </c>
      <c r="I37" s="53" t="s">
        <v>2665</v>
      </c>
      <c r="J37" s="53" t="s">
        <v>2686</v>
      </c>
      <c r="K37" s="53" t="s">
        <v>2736</v>
      </c>
      <c r="L37" s="53" t="s">
        <v>2749</v>
      </c>
      <c r="M37" s="56" t="s">
        <v>2665</v>
      </c>
      <c r="N37" s="53"/>
    </row>
    <row r="38" spans="1:14" ht="14.25">
      <c r="A38" s="53" t="s">
        <v>199</v>
      </c>
      <c r="B38" s="53">
        <v>350524018</v>
      </c>
      <c r="C38" s="53" t="s">
        <v>683</v>
      </c>
      <c r="D38" s="53">
        <v>63701</v>
      </c>
      <c r="E38" s="53" t="s">
        <v>685</v>
      </c>
      <c r="F38" s="53" t="s">
        <v>2751</v>
      </c>
      <c r="G38" s="53" t="s">
        <v>117</v>
      </c>
      <c r="H38" s="53" t="s">
        <v>613</v>
      </c>
      <c r="I38" s="56" t="s">
        <v>2735</v>
      </c>
      <c r="J38" s="56" t="s">
        <v>2734</v>
      </c>
      <c r="K38" s="53" t="s">
        <v>2729</v>
      </c>
      <c r="L38" s="56" t="s">
        <v>2752</v>
      </c>
      <c r="M38" s="56" t="s">
        <v>2644</v>
      </c>
      <c r="N38" s="53"/>
    </row>
    <row r="39" spans="1:14" ht="14.25">
      <c r="A39" s="53" t="s">
        <v>201</v>
      </c>
      <c r="B39" s="53">
        <v>350524033</v>
      </c>
      <c r="C39" s="53" t="s">
        <v>684</v>
      </c>
      <c r="D39" s="53">
        <v>63701</v>
      </c>
      <c r="E39" s="53" t="s">
        <v>685</v>
      </c>
      <c r="F39" s="53" t="s">
        <v>2751</v>
      </c>
      <c r="G39" s="53" t="s">
        <v>117</v>
      </c>
      <c r="H39" s="53" t="s">
        <v>613</v>
      </c>
      <c r="I39" s="56" t="s">
        <v>2735</v>
      </c>
      <c r="J39" s="56" t="s">
        <v>2734</v>
      </c>
      <c r="K39" s="53" t="s">
        <v>2729</v>
      </c>
      <c r="L39" s="56" t="s">
        <v>2752</v>
      </c>
      <c r="M39" s="56" t="s">
        <v>2644</v>
      </c>
      <c r="N39" s="53"/>
    </row>
    <row r="40" spans="1:14" ht="14.25">
      <c r="A40" s="53" t="s">
        <v>204</v>
      </c>
      <c r="B40" s="53">
        <v>350526242</v>
      </c>
      <c r="C40" s="53" t="s">
        <v>2753</v>
      </c>
      <c r="D40" s="53">
        <v>63951</v>
      </c>
      <c r="E40" s="53" t="s">
        <v>60</v>
      </c>
      <c r="F40" s="53" t="s">
        <v>2754</v>
      </c>
      <c r="G40" s="53" t="s">
        <v>117</v>
      </c>
      <c r="H40" s="53" t="s">
        <v>613</v>
      </c>
      <c r="I40" s="56" t="s">
        <v>2735</v>
      </c>
      <c r="J40" s="56" t="s">
        <v>2755</v>
      </c>
      <c r="K40" s="53" t="s">
        <v>2756</v>
      </c>
      <c r="L40" s="56" t="s">
        <v>2757</v>
      </c>
      <c r="M40" s="56" t="s">
        <v>2640</v>
      </c>
      <c r="N40" s="53"/>
    </row>
    <row r="41" spans="1:14" ht="14.25">
      <c r="A41" s="53" t="s">
        <v>206</v>
      </c>
      <c r="B41" s="53">
        <v>350524031</v>
      </c>
      <c r="C41" s="53" t="s">
        <v>698</v>
      </c>
      <c r="D41" s="53">
        <v>83020</v>
      </c>
      <c r="E41" s="53" t="s">
        <v>67</v>
      </c>
      <c r="F41" s="53" t="s">
        <v>2692</v>
      </c>
      <c r="G41" s="53" t="s">
        <v>138</v>
      </c>
      <c r="H41" s="53" t="s">
        <v>613</v>
      </c>
      <c r="I41" s="56" t="s">
        <v>2676</v>
      </c>
      <c r="J41" s="56" t="s">
        <v>2659</v>
      </c>
      <c r="K41" s="53" t="s">
        <v>2758</v>
      </c>
      <c r="L41" s="56" t="s">
        <v>2759</v>
      </c>
      <c r="M41" s="56" t="s">
        <v>2676</v>
      </c>
      <c r="N41" s="67"/>
    </row>
    <row r="42" spans="1:14" ht="14.25">
      <c r="A42" s="53" t="s">
        <v>208</v>
      </c>
      <c r="B42" s="53">
        <v>350524050</v>
      </c>
      <c r="C42" s="53" t="s">
        <v>700</v>
      </c>
      <c r="D42" s="53">
        <v>83020</v>
      </c>
      <c r="E42" s="53" t="s">
        <v>67</v>
      </c>
      <c r="F42" s="53" t="s">
        <v>2692</v>
      </c>
      <c r="G42" s="56" t="s">
        <v>138</v>
      </c>
      <c r="H42" s="53" t="s">
        <v>613</v>
      </c>
      <c r="I42" s="56" t="s">
        <v>2676</v>
      </c>
      <c r="J42" s="56" t="s">
        <v>2659</v>
      </c>
      <c r="K42" s="53" t="s">
        <v>2758</v>
      </c>
      <c r="L42" s="56" t="s">
        <v>2759</v>
      </c>
      <c r="M42" s="56" t="s">
        <v>2676</v>
      </c>
      <c r="N42" s="67"/>
    </row>
    <row r="43" spans="1:14" ht="14.25">
      <c r="A43" s="53">
        <v>35</v>
      </c>
      <c r="B43" s="53"/>
      <c r="C43" s="53" t="s">
        <v>701</v>
      </c>
      <c r="D43" s="53">
        <v>83230</v>
      </c>
      <c r="E43" s="53" t="s">
        <v>702</v>
      </c>
      <c r="F43" s="53" t="s">
        <v>2692</v>
      </c>
      <c r="G43" s="56" t="s">
        <v>138</v>
      </c>
      <c r="H43" s="53" t="s">
        <v>613</v>
      </c>
      <c r="I43" s="56" t="s">
        <v>2676</v>
      </c>
      <c r="J43" s="56" t="s">
        <v>2755</v>
      </c>
      <c r="K43" s="53" t="s">
        <v>2756</v>
      </c>
      <c r="L43" s="53" t="s">
        <v>2760</v>
      </c>
      <c r="M43" s="56" t="s">
        <v>2694</v>
      </c>
      <c r="N43" s="67"/>
    </row>
    <row r="44" spans="1:14" ht="14.25">
      <c r="A44" s="53">
        <v>36</v>
      </c>
      <c r="B44" s="53"/>
      <c r="C44" s="56" t="s">
        <v>2761</v>
      </c>
      <c r="D44" s="53">
        <v>83290</v>
      </c>
      <c r="E44" s="53" t="s">
        <v>706</v>
      </c>
      <c r="F44" s="53" t="s">
        <v>2692</v>
      </c>
      <c r="G44" s="53" t="s">
        <v>117</v>
      </c>
      <c r="H44" s="53" t="s">
        <v>613</v>
      </c>
      <c r="I44" s="53" t="s">
        <v>2662</v>
      </c>
      <c r="J44" s="56" t="s">
        <v>2755</v>
      </c>
      <c r="K44" s="53" t="s">
        <v>2756</v>
      </c>
      <c r="L44" s="56" t="s">
        <v>2757</v>
      </c>
      <c r="M44" s="56" t="s">
        <v>2640</v>
      </c>
      <c r="N44" s="67"/>
    </row>
    <row r="45" spans="1:14" ht="14.25">
      <c r="A45" s="53">
        <v>37</v>
      </c>
      <c r="B45" s="53">
        <v>350526215</v>
      </c>
      <c r="C45" s="53" t="s">
        <v>710</v>
      </c>
      <c r="D45" s="53">
        <v>83330</v>
      </c>
      <c r="E45" s="53" t="s">
        <v>74</v>
      </c>
      <c r="F45" s="53" t="s">
        <v>2692</v>
      </c>
      <c r="G45" s="56" t="s">
        <v>122</v>
      </c>
      <c r="H45" s="53" t="s">
        <v>613</v>
      </c>
      <c r="I45" s="56" t="s">
        <v>2649</v>
      </c>
      <c r="J45" s="56" t="s">
        <v>2734</v>
      </c>
      <c r="K45" s="53" t="s">
        <v>2729</v>
      </c>
      <c r="L45" s="56" t="s">
        <v>2752</v>
      </c>
      <c r="M45" s="56" t="s">
        <v>2665</v>
      </c>
      <c r="N45" s="67"/>
    </row>
    <row r="46" spans="1:14" ht="14.25">
      <c r="A46" s="53">
        <v>38</v>
      </c>
      <c r="B46" s="53">
        <v>350526248</v>
      </c>
      <c r="C46" s="53" t="s">
        <v>711</v>
      </c>
      <c r="D46" s="53">
        <v>83330</v>
      </c>
      <c r="E46" s="53" t="s">
        <v>74</v>
      </c>
      <c r="F46" s="53" t="s">
        <v>2692</v>
      </c>
      <c r="G46" s="56" t="s">
        <v>122</v>
      </c>
      <c r="H46" s="53" t="s">
        <v>613</v>
      </c>
      <c r="I46" s="56" t="s">
        <v>2649</v>
      </c>
      <c r="J46" s="56" t="s">
        <v>2734</v>
      </c>
      <c r="K46" s="53" t="s">
        <v>2729</v>
      </c>
      <c r="L46" s="56" t="s">
        <v>2752</v>
      </c>
      <c r="M46" s="56" t="s">
        <v>2665</v>
      </c>
      <c r="N46" s="67"/>
    </row>
    <row r="47" spans="1:14" ht="14.25">
      <c r="A47" s="53">
        <v>39</v>
      </c>
      <c r="B47" s="53">
        <v>350526214</v>
      </c>
      <c r="C47" s="53" t="s">
        <v>712</v>
      </c>
      <c r="D47" s="53">
        <v>83330</v>
      </c>
      <c r="E47" s="53" t="s">
        <v>74</v>
      </c>
      <c r="F47" s="53" t="s">
        <v>2692</v>
      </c>
      <c r="G47" s="53" t="s">
        <v>174</v>
      </c>
      <c r="H47" s="53" t="s">
        <v>613</v>
      </c>
      <c r="I47" s="56" t="s">
        <v>2649</v>
      </c>
      <c r="J47" s="56" t="s">
        <v>2734</v>
      </c>
      <c r="K47" s="53" t="s">
        <v>2729</v>
      </c>
      <c r="L47" s="56" t="s">
        <v>2752</v>
      </c>
      <c r="M47" s="56" t="s">
        <v>2640</v>
      </c>
      <c r="N47" s="67"/>
    </row>
    <row r="48" spans="1:14" ht="14.25">
      <c r="A48" s="53">
        <v>40</v>
      </c>
      <c r="B48" s="53"/>
      <c r="C48" s="53" t="s">
        <v>2762</v>
      </c>
      <c r="D48" s="53">
        <v>83906</v>
      </c>
      <c r="E48" s="53" t="s">
        <v>76</v>
      </c>
      <c r="F48" s="53" t="s">
        <v>2692</v>
      </c>
      <c r="G48" s="56" t="s">
        <v>313</v>
      </c>
      <c r="H48" s="53" t="s">
        <v>613</v>
      </c>
      <c r="I48" s="56" t="s">
        <v>2763</v>
      </c>
      <c r="J48" s="56" t="s">
        <v>2740</v>
      </c>
      <c r="K48" s="53" t="s">
        <v>2764</v>
      </c>
      <c r="L48" s="56" t="s">
        <v>2765</v>
      </c>
      <c r="M48" s="56" t="s">
        <v>2682</v>
      </c>
      <c r="N48" s="67"/>
    </row>
    <row r="49" spans="1:14" ht="14.25">
      <c r="A49" s="53" t="s">
        <v>228</v>
      </c>
      <c r="B49" s="53">
        <v>350524008</v>
      </c>
      <c r="C49" s="53" t="s">
        <v>2766</v>
      </c>
      <c r="D49" s="53">
        <v>83906</v>
      </c>
      <c r="E49" s="53" t="s">
        <v>76</v>
      </c>
      <c r="F49" s="53" t="s">
        <v>2692</v>
      </c>
      <c r="G49" s="53" t="s">
        <v>174</v>
      </c>
      <c r="H49" s="53" t="s">
        <v>613</v>
      </c>
      <c r="I49" s="56" t="s">
        <v>2763</v>
      </c>
      <c r="J49" s="56" t="s">
        <v>2740</v>
      </c>
      <c r="K49" s="53" t="s">
        <v>2764</v>
      </c>
      <c r="L49" s="56" t="s">
        <v>2765</v>
      </c>
      <c r="M49" s="56" t="s">
        <v>2682</v>
      </c>
      <c r="N49" s="67"/>
    </row>
    <row r="50" spans="1:14" ht="14.25">
      <c r="A50" s="53" t="s">
        <v>230</v>
      </c>
      <c r="B50" s="53">
        <v>350524014</v>
      </c>
      <c r="C50" s="53" t="s">
        <v>2767</v>
      </c>
      <c r="D50" s="53">
        <v>83906</v>
      </c>
      <c r="E50" s="53" t="s">
        <v>76</v>
      </c>
      <c r="F50" s="53" t="s">
        <v>2692</v>
      </c>
      <c r="G50" s="53" t="s">
        <v>174</v>
      </c>
      <c r="H50" s="53" t="s">
        <v>613</v>
      </c>
      <c r="I50" s="56" t="s">
        <v>2768</v>
      </c>
      <c r="J50" s="56" t="s">
        <v>2740</v>
      </c>
      <c r="K50" s="53" t="s">
        <v>2764</v>
      </c>
      <c r="L50" s="56" t="s">
        <v>2765</v>
      </c>
      <c r="M50" s="56" t="s">
        <v>2682</v>
      </c>
      <c r="N50" s="67"/>
    </row>
    <row r="51" spans="1:14" ht="14.25">
      <c r="A51" s="53" t="s">
        <v>652</v>
      </c>
      <c r="B51" s="53">
        <v>350524020</v>
      </c>
      <c r="C51" s="53" t="s">
        <v>2769</v>
      </c>
      <c r="D51" s="53">
        <v>83906</v>
      </c>
      <c r="E51" s="53" t="s">
        <v>76</v>
      </c>
      <c r="F51" s="53" t="s">
        <v>2692</v>
      </c>
      <c r="G51" s="56" t="s">
        <v>138</v>
      </c>
      <c r="H51" s="53" t="s">
        <v>613</v>
      </c>
      <c r="I51" s="56" t="s">
        <v>2755</v>
      </c>
      <c r="J51" s="56" t="s">
        <v>2740</v>
      </c>
      <c r="K51" s="53" t="s">
        <v>2764</v>
      </c>
      <c r="L51" s="56" t="s">
        <v>2765</v>
      </c>
      <c r="M51" s="56" t="s">
        <v>2671</v>
      </c>
      <c r="N51" s="67"/>
    </row>
    <row r="52" spans="1:14" ht="14.25">
      <c r="A52" s="53" t="s">
        <v>655</v>
      </c>
      <c r="B52" s="53">
        <v>350524023</v>
      </c>
      <c r="C52" s="53" t="s">
        <v>2770</v>
      </c>
      <c r="D52" s="53">
        <v>83906</v>
      </c>
      <c r="E52" s="53" t="s">
        <v>76</v>
      </c>
      <c r="F52" s="53" t="s">
        <v>2692</v>
      </c>
      <c r="G52" s="56" t="s">
        <v>138</v>
      </c>
      <c r="H52" s="53" t="s">
        <v>613</v>
      </c>
      <c r="I52" s="56" t="s">
        <v>2755</v>
      </c>
      <c r="J52" s="56" t="s">
        <v>2740</v>
      </c>
      <c r="K52" s="53" t="s">
        <v>2764</v>
      </c>
      <c r="L52" s="56" t="s">
        <v>2765</v>
      </c>
      <c r="M52" s="56" t="s">
        <v>2671</v>
      </c>
      <c r="N52" s="67"/>
    </row>
    <row r="53" spans="1:14" ht="14.25">
      <c r="A53" s="53" t="s">
        <v>243</v>
      </c>
      <c r="B53" s="53">
        <v>350524107</v>
      </c>
      <c r="C53" s="53" t="s">
        <v>2771</v>
      </c>
      <c r="D53" s="53">
        <v>83906</v>
      </c>
      <c r="E53" s="53" t="s">
        <v>76</v>
      </c>
      <c r="F53" s="53" t="s">
        <v>2692</v>
      </c>
      <c r="G53" s="53" t="s">
        <v>117</v>
      </c>
      <c r="H53" s="53" t="s">
        <v>613</v>
      </c>
      <c r="I53" s="56" t="s">
        <v>2763</v>
      </c>
      <c r="J53" s="56" t="s">
        <v>2740</v>
      </c>
      <c r="K53" s="53" t="s">
        <v>2764</v>
      </c>
      <c r="L53" s="56" t="s">
        <v>2765</v>
      </c>
      <c r="M53" s="56" t="s">
        <v>2682</v>
      </c>
      <c r="N53" s="67"/>
    </row>
    <row r="54" spans="1:14" ht="14.25">
      <c r="A54" s="53">
        <v>46</v>
      </c>
      <c r="B54" s="53"/>
      <c r="C54" s="53" t="s">
        <v>2772</v>
      </c>
      <c r="D54" s="53">
        <v>83906</v>
      </c>
      <c r="E54" s="53" t="s">
        <v>330</v>
      </c>
      <c r="F54" s="53" t="s">
        <v>2692</v>
      </c>
      <c r="G54" s="53" t="s">
        <v>117</v>
      </c>
      <c r="H54" s="53" t="s">
        <v>613</v>
      </c>
      <c r="I54" s="53" t="s">
        <v>2671</v>
      </c>
      <c r="J54" s="53" t="s">
        <v>2719</v>
      </c>
      <c r="K54" s="53" t="s">
        <v>2764</v>
      </c>
      <c r="L54" s="53" t="s">
        <v>2773</v>
      </c>
      <c r="M54" s="56" t="s">
        <v>2671</v>
      </c>
      <c r="N54" s="67"/>
    </row>
    <row r="55" spans="1:14" ht="14.25">
      <c r="A55" s="53">
        <v>47</v>
      </c>
      <c r="B55" s="53"/>
      <c r="C55" s="53" t="s">
        <v>2774</v>
      </c>
      <c r="D55" s="53">
        <v>83906</v>
      </c>
      <c r="E55" s="53" t="s">
        <v>330</v>
      </c>
      <c r="F55" s="53" t="s">
        <v>2692</v>
      </c>
      <c r="G55" s="56" t="s">
        <v>174</v>
      </c>
      <c r="H55" s="53" t="s">
        <v>613</v>
      </c>
      <c r="I55" s="56" t="s">
        <v>2775</v>
      </c>
      <c r="J55" s="53" t="s">
        <v>2719</v>
      </c>
      <c r="K55" s="53" t="s">
        <v>2764</v>
      </c>
      <c r="L55" s="53" t="s">
        <v>2776</v>
      </c>
      <c r="M55" s="56" t="s">
        <v>2777</v>
      </c>
      <c r="N55" s="67"/>
    </row>
    <row r="56" spans="1:14" ht="14.25">
      <c r="A56" s="53" t="s">
        <v>249</v>
      </c>
      <c r="B56" s="53">
        <v>350526222</v>
      </c>
      <c r="C56" s="56" t="s">
        <v>336</v>
      </c>
      <c r="D56" s="53">
        <v>83906</v>
      </c>
      <c r="E56" s="53" t="s">
        <v>76</v>
      </c>
      <c r="F56" s="53" t="s">
        <v>2692</v>
      </c>
      <c r="G56" s="56" t="s">
        <v>313</v>
      </c>
      <c r="H56" s="53" t="s">
        <v>613</v>
      </c>
      <c r="I56" s="53" t="s">
        <v>2683</v>
      </c>
      <c r="J56" s="53" t="s">
        <v>2656</v>
      </c>
      <c r="K56" s="53" t="s">
        <v>2764</v>
      </c>
      <c r="L56" s="53" t="s">
        <v>2773</v>
      </c>
      <c r="M56" s="56" t="s">
        <v>2682</v>
      </c>
      <c r="N56" s="67"/>
    </row>
    <row r="57" spans="1:14" ht="14.25">
      <c r="A57" s="53">
        <v>49</v>
      </c>
      <c r="B57" s="53">
        <v>350526276</v>
      </c>
      <c r="C57" s="53" t="s">
        <v>724</v>
      </c>
      <c r="D57" s="53">
        <v>83906</v>
      </c>
      <c r="E57" s="53" t="s">
        <v>76</v>
      </c>
      <c r="F57" s="53" t="s">
        <v>2692</v>
      </c>
      <c r="G57" s="56" t="s">
        <v>138</v>
      </c>
      <c r="H57" s="53" t="s">
        <v>613</v>
      </c>
      <c r="I57" s="53" t="s">
        <v>2671</v>
      </c>
      <c r="J57" s="53" t="s">
        <v>2719</v>
      </c>
      <c r="K57" s="53" t="s">
        <v>2764</v>
      </c>
      <c r="L57" s="53" t="s">
        <v>2773</v>
      </c>
      <c r="M57" s="56" t="s">
        <v>2671</v>
      </c>
      <c r="N57" s="67"/>
    </row>
    <row r="58" spans="1:14" ht="14.25">
      <c r="A58" s="53">
        <v>50</v>
      </c>
      <c r="B58" s="53"/>
      <c r="C58" s="56" t="s">
        <v>346</v>
      </c>
      <c r="D58" s="53">
        <v>83906</v>
      </c>
      <c r="E58" s="53" t="s">
        <v>76</v>
      </c>
      <c r="F58" s="53" t="s">
        <v>2692</v>
      </c>
      <c r="G58" s="56" t="s">
        <v>138</v>
      </c>
      <c r="H58" s="53" t="s">
        <v>613</v>
      </c>
      <c r="I58" s="53" t="s">
        <v>2645</v>
      </c>
      <c r="J58" s="53" t="s">
        <v>2719</v>
      </c>
      <c r="K58" s="53" t="s">
        <v>2764</v>
      </c>
      <c r="L58" s="53" t="s">
        <v>2773</v>
      </c>
      <c r="M58" s="56" t="s">
        <v>2682</v>
      </c>
      <c r="N58" s="67"/>
    </row>
    <row r="59" spans="1:14" ht="14.25">
      <c r="A59" s="53" t="s">
        <v>2778</v>
      </c>
      <c r="B59" s="53">
        <v>350525203</v>
      </c>
      <c r="C59" s="56" t="s">
        <v>2779</v>
      </c>
      <c r="D59" s="53">
        <v>83906</v>
      </c>
      <c r="E59" s="53" t="s">
        <v>330</v>
      </c>
      <c r="F59" s="53" t="s">
        <v>2692</v>
      </c>
      <c r="G59" s="56" t="s">
        <v>138</v>
      </c>
      <c r="H59" s="53" t="s">
        <v>613</v>
      </c>
      <c r="I59" s="56" t="s">
        <v>2755</v>
      </c>
      <c r="J59" s="53" t="s">
        <v>2719</v>
      </c>
      <c r="K59" s="53" t="s">
        <v>2720</v>
      </c>
      <c r="L59" s="53" t="s">
        <v>2721</v>
      </c>
      <c r="M59" s="56" t="s">
        <v>2671</v>
      </c>
      <c r="N59" s="67"/>
    </row>
    <row r="60" spans="1:14" ht="14.25">
      <c r="A60" s="53" t="s">
        <v>256</v>
      </c>
      <c r="B60" s="53">
        <v>350525284</v>
      </c>
      <c r="C60" s="56" t="s">
        <v>350</v>
      </c>
      <c r="D60" s="53">
        <v>83906</v>
      </c>
      <c r="E60" s="53" t="s">
        <v>330</v>
      </c>
      <c r="F60" s="53" t="s">
        <v>2692</v>
      </c>
      <c r="G60" s="56" t="s">
        <v>138</v>
      </c>
      <c r="H60" s="53" t="s">
        <v>613</v>
      </c>
      <c r="I60" s="56" t="s">
        <v>2653</v>
      </c>
      <c r="J60" s="53" t="s">
        <v>2719</v>
      </c>
      <c r="K60" s="53" t="s">
        <v>2720</v>
      </c>
      <c r="L60" s="53" t="s">
        <v>2721</v>
      </c>
      <c r="M60" s="56" t="s">
        <v>2638</v>
      </c>
      <c r="N60" s="67"/>
    </row>
    <row r="61" spans="1:14" ht="14.25">
      <c r="A61" s="53">
        <v>53</v>
      </c>
      <c r="B61" s="53"/>
      <c r="C61" s="56" t="s">
        <v>352</v>
      </c>
      <c r="D61" s="53">
        <v>83906</v>
      </c>
      <c r="E61" s="53" t="s">
        <v>76</v>
      </c>
      <c r="F61" s="53" t="s">
        <v>2692</v>
      </c>
      <c r="G61" s="56" t="s">
        <v>313</v>
      </c>
      <c r="H61" s="53" t="s">
        <v>613</v>
      </c>
      <c r="I61" s="56" t="s">
        <v>2763</v>
      </c>
      <c r="J61" s="53" t="s">
        <v>2719</v>
      </c>
      <c r="K61" s="53" t="s">
        <v>2764</v>
      </c>
      <c r="L61" s="53" t="s">
        <v>2773</v>
      </c>
      <c r="M61" s="56" t="s">
        <v>2682</v>
      </c>
      <c r="N61" s="67"/>
    </row>
    <row r="62" spans="1:14" ht="14.25">
      <c r="A62" s="53">
        <v>54</v>
      </c>
      <c r="B62" s="53">
        <v>350525213</v>
      </c>
      <c r="C62" s="56" t="s">
        <v>353</v>
      </c>
      <c r="D62" s="53">
        <v>83906</v>
      </c>
      <c r="E62" s="53" t="s">
        <v>330</v>
      </c>
      <c r="F62" s="53" t="s">
        <v>2692</v>
      </c>
      <c r="G62" s="53" t="s">
        <v>138</v>
      </c>
      <c r="H62" s="53" t="s">
        <v>613</v>
      </c>
      <c r="I62" s="53" t="s">
        <v>2671</v>
      </c>
      <c r="J62" s="53" t="s">
        <v>2719</v>
      </c>
      <c r="K62" s="53" t="s">
        <v>2764</v>
      </c>
      <c r="L62" s="53" t="s">
        <v>2773</v>
      </c>
      <c r="M62" s="56" t="s">
        <v>2671</v>
      </c>
      <c r="N62" s="67"/>
    </row>
    <row r="63" spans="1:14" ht="14.25">
      <c r="A63" s="53">
        <v>55</v>
      </c>
      <c r="B63" s="53"/>
      <c r="C63" s="53" t="s">
        <v>826</v>
      </c>
      <c r="D63" s="53">
        <v>83993</v>
      </c>
      <c r="E63" s="53" t="s">
        <v>827</v>
      </c>
      <c r="F63" s="53" t="s">
        <v>90</v>
      </c>
      <c r="G63" s="53" t="s">
        <v>138</v>
      </c>
      <c r="H63" s="53" t="s">
        <v>613</v>
      </c>
      <c r="I63" s="56" t="s">
        <v>2654</v>
      </c>
      <c r="J63" s="56" t="s">
        <v>2740</v>
      </c>
      <c r="K63" s="53" t="s">
        <v>2764</v>
      </c>
      <c r="L63" s="56" t="s">
        <v>2765</v>
      </c>
      <c r="M63" s="56" t="s">
        <v>2640</v>
      </c>
      <c r="N63" s="67"/>
    </row>
    <row r="64" spans="1:14" ht="14.25">
      <c r="A64" s="53" t="s">
        <v>671</v>
      </c>
      <c r="B64" s="53">
        <v>350524034</v>
      </c>
      <c r="C64" s="56" t="s">
        <v>2780</v>
      </c>
      <c r="D64" s="53">
        <v>84150</v>
      </c>
      <c r="E64" s="53" t="s">
        <v>80</v>
      </c>
      <c r="F64" s="53" t="s">
        <v>2692</v>
      </c>
      <c r="G64" s="53" t="s">
        <v>117</v>
      </c>
      <c r="H64" s="53" t="s">
        <v>613</v>
      </c>
      <c r="I64" s="56" t="s">
        <v>2649</v>
      </c>
      <c r="J64" s="56" t="s">
        <v>2734</v>
      </c>
      <c r="K64" s="53" t="s">
        <v>2729</v>
      </c>
      <c r="L64" s="56" t="s">
        <v>2752</v>
      </c>
      <c r="M64" s="56" t="s">
        <v>2665</v>
      </c>
      <c r="N64" s="67"/>
    </row>
    <row r="65" spans="1:14" ht="14.25">
      <c r="A65" s="53" t="s">
        <v>2781</v>
      </c>
      <c r="B65" s="53">
        <v>350525013</v>
      </c>
      <c r="C65" s="53" t="s">
        <v>737</v>
      </c>
      <c r="D65" s="53">
        <v>84150</v>
      </c>
      <c r="E65" s="53" t="s">
        <v>80</v>
      </c>
      <c r="F65" s="53" t="s">
        <v>2692</v>
      </c>
      <c r="G65" s="56" t="s">
        <v>313</v>
      </c>
      <c r="H65" s="53" t="s">
        <v>613</v>
      </c>
      <c r="I65" s="56" t="s">
        <v>2649</v>
      </c>
      <c r="J65" s="56" t="s">
        <v>2734</v>
      </c>
      <c r="K65" s="53" t="s">
        <v>2729</v>
      </c>
      <c r="L65" s="56" t="s">
        <v>2752</v>
      </c>
      <c r="M65" s="56" t="s">
        <v>2665</v>
      </c>
      <c r="N65" s="67"/>
    </row>
    <row r="66" spans="1:14" ht="14.25">
      <c r="A66" s="53">
        <v>58</v>
      </c>
      <c r="B66" s="53"/>
      <c r="C66" s="53" t="s">
        <v>740</v>
      </c>
      <c r="D66" s="53">
        <v>84170</v>
      </c>
      <c r="E66" s="56" t="s">
        <v>386</v>
      </c>
      <c r="F66" s="53" t="s">
        <v>2692</v>
      </c>
      <c r="G66" s="53" t="s">
        <v>138</v>
      </c>
      <c r="H66" s="53" t="s">
        <v>613</v>
      </c>
      <c r="I66" s="56" t="s">
        <v>2649</v>
      </c>
      <c r="J66" s="56" t="s">
        <v>2734</v>
      </c>
      <c r="K66" s="53" t="s">
        <v>2729</v>
      </c>
      <c r="L66" s="56" t="s">
        <v>2752</v>
      </c>
      <c r="M66" s="56" t="s">
        <v>2665</v>
      </c>
      <c r="N66" s="67"/>
    </row>
    <row r="67" spans="1:14" ht="14.25">
      <c r="A67" s="53" t="s">
        <v>265</v>
      </c>
      <c r="B67" s="53">
        <v>350524035</v>
      </c>
      <c r="C67" s="56" t="s">
        <v>2782</v>
      </c>
      <c r="D67" s="53">
        <v>84170</v>
      </c>
      <c r="E67" s="56" t="s">
        <v>386</v>
      </c>
      <c r="F67" s="53" t="s">
        <v>2692</v>
      </c>
      <c r="G67" s="53" t="s">
        <v>117</v>
      </c>
      <c r="H67" s="53" t="s">
        <v>613</v>
      </c>
      <c r="I67" s="56" t="s">
        <v>2649</v>
      </c>
      <c r="J67" s="56" t="s">
        <v>2734</v>
      </c>
      <c r="K67" s="53" t="s">
        <v>2729</v>
      </c>
      <c r="L67" s="56" t="s">
        <v>2752</v>
      </c>
      <c r="M67" s="56" t="s">
        <v>2665</v>
      </c>
      <c r="N67" s="67"/>
    </row>
    <row r="68" spans="1:14" ht="14.25">
      <c r="A68" s="53" t="s">
        <v>269</v>
      </c>
      <c r="B68" s="53">
        <v>350526235</v>
      </c>
      <c r="C68" s="56" t="s">
        <v>2783</v>
      </c>
      <c r="D68" s="53">
        <v>84170</v>
      </c>
      <c r="E68" s="53" t="s">
        <v>386</v>
      </c>
      <c r="F68" s="53" t="s">
        <v>2692</v>
      </c>
      <c r="G68" s="53" t="s">
        <v>138</v>
      </c>
      <c r="H68" s="53" t="s">
        <v>613</v>
      </c>
      <c r="I68" s="56" t="s">
        <v>2649</v>
      </c>
      <c r="J68" s="56" t="s">
        <v>2734</v>
      </c>
      <c r="K68" s="53" t="s">
        <v>2729</v>
      </c>
      <c r="L68" s="56" t="s">
        <v>2752</v>
      </c>
      <c r="M68" s="56" t="s">
        <v>2665</v>
      </c>
      <c r="N68" s="67"/>
    </row>
    <row r="69" spans="1:14" ht="14.25">
      <c r="A69" s="53" t="s">
        <v>271</v>
      </c>
      <c r="B69" s="53">
        <v>350526234</v>
      </c>
      <c r="C69" s="56" t="s">
        <v>392</v>
      </c>
      <c r="D69" s="53">
        <v>84170</v>
      </c>
      <c r="E69" s="53" t="s">
        <v>386</v>
      </c>
      <c r="F69" s="53" t="s">
        <v>2692</v>
      </c>
      <c r="G69" s="53" t="s">
        <v>138</v>
      </c>
      <c r="H69" s="53" t="s">
        <v>613</v>
      </c>
      <c r="I69" s="56" t="s">
        <v>2649</v>
      </c>
      <c r="J69" s="56" t="s">
        <v>2734</v>
      </c>
      <c r="K69" s="53" t="s">
        <v>2729</v>
      </c>
      <c r="L69" s="56" t="s">
        <v>2752</v>
      </c>
      <c r="M69" s="56" t="s">
        <v>2665</v>
      </c>
      <c r="N69" s="67"/>
    </row>
    <row r="70" spans="1:14" ht="14.25">
      <c r="A70" s="53" t="s">
        <v>273</v>
      </c>
      <c r="B70" s="53">
        <v>350526227</v>
      </c>
      <c r="C70" s="53" t="s">
        <v>2784</v>
      </c>
      <c r="D70" s="53">
        <v>84170</v>
      </c>
      <c r="E70" s="53" t="s">
        <v>386</v>
      </c>
      <c r="F70" s="53" t="s">
        <v>2692</v>
      </c>
      <c r="G70" s="56" t="s">
        <v>138</v>
      </c>
      <c r="H70" s="53" t="s">
        <v>613</v>
      </c>
      <c r="I70" s="56" t="s">
        <v>2662</v>
      </c>
      <c r="J70" s="56" t="s">
        <v>2734</v>
      </c>
      <c r="K70" s="53" t="s">
        <v>2729</v>
      </c>
      <c r="L70" s="56" t="s">
        <v>2752</v>
      </c>
      <c r="M70" s="56" t="s">
        <v>2665</v>
      </c>
      <c r="N70" s="67"/>
    </row>
    <row r="71" spans="1:14" ht="14.25">
      <c r="A71" s="53" t="s">
        <v>2785</v>
      </c>
      <c r="B71" s="53">
        <v>350526277</v>
      </c>
      <c r="C71" s="53" t="s">
        <v>2786</v>
      </c>
      <c r="D71" s="53">
        <v>84170</v>
      </c>
      <c r="E71" s="53" t="s">
        <v>386</v>
      </c>
      <c r="F71" s="53" t="s">
        <v>2692</v>
      </c>
      <c r="G71" s="53" t="s">
        <v>117</v>
      </c>
      <c r="H71" s="53" t="s">
        <v>613</v>
      </c>
      <c r="I71" s="56" t="s">
        <v>2649</v>
      </c>
      <c r="J71" s="56" t="s">
        <v>2734</v>
      </c>
      <c r="K71" s="53" t="s">
        <v>2729</v>
      </c>
      <c r="L71" s="56" t="s">
        <v>2752</v>
      </c>
      <c r="M71" s="56" t="s">
        <v>2665</v>
      </c>
      <c r="N71" s="67"/>
    </row>
    <row r="72" spans="1:14" ht="14.25">
      <c r="A72" s="53" t="s">
        <v>277</v>
      </c>
      <c r="B72" s="53">
        <v>350526206</v>
      </c>
      <c r="C72" s="53" t="s">
        <v>2787</v>
      </c>
      <c r="D72" s="53">
        <v>84170</v>
      </c>
      <c r="E72" s="53" t="s">
        <v>386</v>
      </c>
      <c r="F72" s="53" t="s">
        <v>2692</v>
      </c>
      <c r="G72" s="53" t="s">
        <v>313</v>
      </c>
      <c r="H72" s="53" t="s">
        <v>613</v>
      </c>
      <c r="I72" s="56" t="s">
        <v>2649</v>
      </c>
      <c r="J72" s="56" t="s">
        <v>2734</v>
      </c>
      <c r="K72" s="53" t="s">
        <v>2729</v>
      </c>
      <c r="L72" s="56" t="s">
        <v>2752</v>
      </c>
      <c r="M72" s="56" t="s">
        <v>2665</v>
      </c>
      <c r="N72" s="67"/>
    </row>
    <row r="73" spans="1:14" ht="14.25">
      <c r="A73" s="53" t="s">
        <v>281</v>
      </c>
      <c r="B73" s="53">
        <v>350526244</v>
      </c>
      <c r="C73" s="53" t="s">
        <v>2788</v>
      </c>
      <c r="D73" s="53">
        <v>84170</v>
      </c>
      <c r="E73" s="53" t="s">
        <v>386</v>
      </c>
      <c r="F73" s="53" t="s">
        <v>2692</v>
      </c>
      <c r="G73" s="53" t="s">
        <v>138</v>
      </c>
      <c r="H73" s="53" t="s">
        <v>613</v>
      </c>
      <c r="I73" s="56" t="s">
        <v>2649</v>
      </c>
      <c r="J73" s="56" t="s">
        <v>2734</v>
      </c>
      <c r="K73" s="53" t="s">
        <v>2729</v>
      </c>
      <c r="L73" s="56" t="s">
        <v>2752</v>
      </c>
      <c r="M73" s="56" t="s">
        <v>2665</v>
      </c>
      <c r="N73" s="67"/>
    </row>
    <row r="74" spans="1:14" ht="14.25">
      <c r="A74" s="53">
        <v>66</v>
      </c>
      <c r="B74" s="53">
        <v>350526285</v>
      </c>
      <c r="C74" s="53" t="s">
        <v>746</v>
      </c>
      <c r="D74" s="53">
        <v>84170</v>
      </c>
      <c r="E74" s="53" t="s">
        <v>386</v>
      </c>
      <c r="F74" s="53" t="s">
        <v>2692</v>
      </c>
      <c r="G74" s="53" t="s">
        <v>117</v>
      </c>
      <c r="H74" s="53" t="s">
        <v>613</v>
      </c>
      <c r="I74" s="56" t="s">
        <v>2640</v>
      </c>
      <c r="J74" s="56" t="s">
        <v>2734</v>
      </c>
      <c r="K74" s="53" t="s">
        <v>2729</v>
      </c>
      <c r="L74" s="56" t="s">
        <v>2752</v>
      </c>
      <c r="M74" s="56" t="s">
        <v>2640</v>
      </c>
      <c r="N74" s="67"/>
    </row>
    <row r="75" spans="1:14" ht="14.25">
      <c r="A75" s="53">
        <v>67</v>
      </c>
      <c r="B75" s="53">
        <v>350526201</v>
      </c>
      <c r="C75" s="53" t="s">
        <v>747</v>
      </c>
      <c r="D75" s="53">
        <v>84170</v>
      </c>
      <c r="E75" s="53" t="s">
        <v>386</v>
      </c>
      <c r="F75" s="53" t="s">
        <v>2692</v>
      </c>
      <c r="G75" s="53" t="s">
        <v>138</v>
      </c>
      <c r="H75" s="53" t="s">
        <v>613</v>
      </c>
      <c r="I75" s="56" t="s">
        <v>2662</v>
      </c>
      <c r="J75" s="56" t="s">
        <v>2734</v>
      </c>
      <c r="K75" s="53" t="s">
        <v>2729</v>
      </c>
      <c r="L75" s="56" t="s">
        <v>2752</v>
      </c>
      <c r="M75" s="56" t="s">
        <v>2665</v>
      </c>
      <c r="N75" s="67"/>
    </row>
    <row r="76" spans="1:14" ht="14.25">
      <c r="A76" s="53">
        <v>68</v>
      </c>
      <c r="B76" s="53"/>
      <c r="C76" s="53" t="s">
        <v>2789</v>
      </c>
      <c r="D76" s="53">
        <v>84170</v>
      </c>
      <c r="E76" s="53" t="s">
        <v>386</v>
      </c>
      <c r="F76" s="53" t="s">
        <v>2692</v>
      </c>
      <c r="G76" s="56" t="s">
        <v>174</v>
      </c>
      <c r="H76" s="53" t="s">
        <v>613</v>
      </c>
      <c r="I76" s="56" t="s">
        <v>2671</v>
      </c>
      <c r="J76" s="56" t="s">
        <v>2734</v>
      </c>
      <c r="K76" s="53" t="s">
        <v>2729</v>
      </c>
      <c r="L76" s="56" t="s">
        <v>2752</v>
      </c>
      <c r="M76" s="56" t="s">
        <v>2671</v>
      </c>
      <c r="N76" s="67"/>
    </row>
    <row r="77" spans="1:14" ht="14.25">
      <c r="A77" s="53" t="s">
        <v>687</v>
      </c>
      <c r="B77" s="53">
        <v>350524106</v>
      </c>
      <c r="C77" s="53" t="s">
        <v>772</v>
      </c>
      <c r="D77" s="53">
        <v>84574</v>
      </c>
      <c r="E77" s="53" t="s">
        <v>2790</v>
      </c>
      <c r="F77" s="53" t="s">
        <v>2692</v>
      </c>
      <c r="G77" s="53" t="s">
        <v>138</v>
      </c>
      <c r="H77" s="53" t="s">
        <v>2643</v>
      </c>
      <c r="I77" s="56" t="s">
        <v>2654</v>
      </c>
      <c r="J77" s="53" t="s">
        <v>2640</v>
      </c>
      <c r="K77" s="53" t="s">
        <v>2729</v>
      </c>
      <c r="L77" s="53" t="s">
        <v>2730</v>
      </c>
      <c r="M77" s="56" t="s">
        <v>2662</v>
      </c>
      <c r="N77" s="67"/>
    </row>
    <row r="78" spans="1:14" ht="14.25">
      <c r="A78" s="53">
        <v>70</v>
      </c>
      <c r="B78" s="53"/>
      <c r="C78" s="53" t="s">
        <v>778</v>
      </c>
      <c r="D78" s="53">
        <v>84711</v>
      </c>
      <c r="E78" s="53" t="s">
        <v>779</v>
      </c>
      <c r="F78" s="53" t="s">
        <v>90</v>
      </c>
      <c r="G78" s="53" t="s">
        <v>117</v>
      </c>
      <c r="H78" s="53" t="s">
        <v>2643</v>
      </c>
      <c r="I78" s="53" t="s">
        <v>2640</v>
      </c>
      <c r="J78" s="53" t="s">
        <v>2640</v>
      </c>
      <c r="K78" s="53" t="s">
        <v>2729</v>
      </c>
      <c r="L78" s="53" t="s">
        <v>2730</v>
      </c>
      <c r="M78" s="56" t="s">
        <v>2640</v>
      </c>
      <c r="N78" s="67"/>
    </row>
    <row r="79" spans="1:14" ht="14.25">
      <c r="A79" s="53">
        <v>71</v>
      </c>
      <c r="B79" s="53"/>
      <c r="C79" s="53" t="s">
        <v>780</v>
      </c>
      <c r="D79" s="53">
        <v>84711</v>
      </c>
      <c r="E79" s="53" t="s">
        <v>779</v>
      </c>
      <c r="F79" s="53" t="s">
        <v>90</v>
      </c>
      <c r="G79" s="53" t="s">
        <v>138</v>
      </c>
      <c r="H79" s="53" t="s">
        <v>2643</v>
      </c>
      <c r="I79" s="53" t="s">
        <v>2677</v>
      </c>
      <c r="J79" s="53" t="s">
        <v>2640</v>
      </c>
      <c r="K79" s="53" t="s">
        <v>2729</v>
      </c>
      <c r="L79" s="53" t="s">
        <v>2730</v>
      </c>
      <c r="M79" s="56" t="s">
        <v>2662</v>
      </c>
      <c r="N79" s="67"/>
    </row>
    <row r="80" spans="1:14" ht="14.25">
      <c r="A80" s="53">
        <v>72</v>
      </c>
      <c r="B80" s="53"/>
      <c r="C80" s="53" t="s">
        <v>781</v>
      </c>
      <c r="D80" s="53">
        <v>84711</v>
      </c>
      <c r="E80" s="53" t="s">
        <v>779</v>
      </c>
      <c r="F80" s="53" t="s">
        <v>90</v>
      </c>
      <c r="G80" s="53" t="s">
        <v>138</v>
      </c>
      <c r="H80" s="53" t="s">
        <v>2643</v>
      </c>
      <c r="I80" s="53" t="s">
        <v>2677</v>
      </c>
      <c r="J80" s="53" t="s">
        <v>2640</v>
      </c>
      <c r="K80" s="53" t="s">
        <v>2729</v>
      </c>
      <c r="L80" s="53" t="s">
        <v>2730</v>
      </c>
      <c r="M80" s="56" t="s">
        <v>2662</v>
      </c>
      <c r="N80" s="67"/>
    </row>
    <row r="81" spans="1:14" ht="14.25">
      <c r="A81" s="53">
        <v>73</v>
      </c>
      <c r="B81" s="53">
        <v>350521275</v>
      </c>
      <c r="C81" s="53" t="s">
        <v>457</v>
      </c>
      <c r="D81" s="53">
        <v>84711</v>
      </c>
      <c r="E81" s="53" t="s">
        <v>779</v>
      </c>
      <c r="F81" s="53" t="s">
        <v>90</v>
      </c>
      <c r="G81" s="53" t="s">
        <v>138</v>
      </c>
      <c r="H81" s="53" t="s">
        <v>2643</v>
      </c>
      <c r="I81" s="53" t="s">
        <v>2791</v>
      </c>
      <c r="J81" s="53" t="s">
        <v>2640</v>
      </c>
      <c r="K81" s="53" t="s">
        <v>2729</v>
      </c>
      <c r="L81" s="53" t="s">
        <v>2730</v>
      </c>
      <c r="M81" s="56" t="s">
        <v>2638</v>
      </c>
      <c r="N81" s="67"/>
    </row>
    <row r="82" spans="1:14" ht="14.25">
      <c r="A82" s="53">
        <v>74</v>
      </c>
      <c r="B82" s="53"/>
      <c r="C82" s="53" t="s">
        <v>462</v>
      </c>
      <c r="D82" s="53">
        <v>84711</v>
      </c>
      <c r="E82" s="53" t="s">
        <v>779</v>
      </c>
      <c r="F82" s="53" t="s">
        <v>90</v>
      </c>
      <c r="G82" s="56" t="s">
        <v>174</v>
      </c>
      <c r="H82" s="53" t="s">
        <v>2643</v>
      </c>
      <c r="I82" s="53" t="s">
        <v>2792</v>
      </c>
      <c r="J82" s="53" t="s">
        <v>2640</v>
      </c>
      <c r="K82" s="53" t="s">
        <v>2729</v>
      </c>
      <c r="L82" s="53" t="s">
        <v>2730</v>
      </c>
      <c r="M82" s="56" t="s">
        <v>2638</v>
      </c>
      <c r="N82" s="67"/>
    </row>
    <row r="83" spans="1:14" ht="14.25">
      <c r="A83" s="53">
        <v>75</v>
      </c>
      <c r="B83" s="53"/>
      <c r="C83" s="53" t="s">
        <v>785</v>
      </c>
      <c r="D83" s="53">
        <v>84711</v>
      </c>
      <c r="E83" s="53" t="s">
        <v>779</v>
      </c>
      <c r="F83" s="53" t="s">
        <v>90</v>
      </c>
      <c r="G83" s="53" t="s">
        <v>138</v>
      </c>
      <c r="H83" s="53" t="s">
        <v>2643</v>
      </c>
      <c r="I83" s="53" t="s">
        <v>2637</v>
      </c>
      <c r="J83" s="53" t="s">
        <v>2640</v>
      </c>
      <c r="K83" s="53" t="s">
        <v>2729</v>
      </c>
      <c r="L83" s="53" t="s">
        <v>2730</v>
      </c>
      <c r="M83" s="56" t="s">
        <v>2686</v>
      </c>
      <c r="N83" s="67"/>
    </row>
    <row r="84" spans="1:14" ht="14.25">
      <c r="A84" s="53">
        <v>76</v>
      </c>
      <c r="B84" s="53"/>
      <c r="C84" s="53" t="s">
        <v>786</v>
      </c>
      <c r="D84" s="53">
        <v>84711</v>
      </c>
      <c r="E84" s="53" t="s">
        <v>779</v>
      </c>
      <c r="F84" s="53" t="s">
        <v>90</v>
      </c>
      <c r="G84" s="53" t="s">
        <v>138</v>
      </c>
      <c r="H84" s="53" t="s">
        <v>2643</v>
      </c>
      <c r="I84" s="53" t="s">
        <v>2658</v>
      </c>
      <c r="J84" s="53" t="s">
        <v>2640</v>
      </c>
      <c r="K84" s="53" t="s">
        <v>2729</v>
      </c>
      <c r="L84" s="53" t="s">
        <v>2730</v>
      </c>
      <c r="M84" s="56" t="s">
        <v>2640</v>
      </c>
      <c r="N84" s="67"/>
    </row>
    <row r="85" spans="1:14" ht="14.25">
      <c r="A85" s="53">
        <v>77</v>
      </c>
      <c r="B85" s="53"/>
      <c r="C85" s="53" t="s">
        <v>478</v>
      </c>
      <c r="D85" s="53">
        <v>84711</v>
      </c>
      <c r="E85" s="53" t="s">
        <v>779</v>
      </c>
      <c r="F85" s="53" t="s">
        <v>90</v>
      </c>
      <c r="G85" s="53" t="s">
        <v>138</v>
      </c>
      <c r="H85" s="53" t="s">
        <v>2643</v>
      </c>
      <c r="I85" s="56" t="s">
        <v>2755</v>
      </c>
      <c r="J85" s="53" t="s">
        <v>2640</v>
      </c>
      <c r="K85" s="53" t="s">
        <v>2729</v>
      </c>
      <c r="L85" s="53" t="s">
        <v>2730</v>
      </c>
      <c r="M85" s="56" t="s">
        <v>2671</v>
      </c>
      <c r="N85" s="67"/>
    </row>
    <row r="86" spans="1:14" ht="14.25">
      <c r="A86" s="53">
        <v>78</v>
      </c>
      <c r="B86" s="53"/>
      <c r="C86" s="53" t="s">
        <v>788</v>
      </c>
      <c r="D86" s="53">
        <v>84711</v>
      </c>
      <c r="E86" s="53" t="s">
        <v>779</v>
      </c>
      <c r="F86" s="53" t="s">
        <v>90</v>
      </c>
      <c r="G86" s="53" t="s">
        <v>138</v>
      </c>
      <c r="H86" s="53" t="s">
        <v>2643</v>
      </c>
      <c r="I86" s="56" t="s">
        <v>2755</v>
      </c>
      <c r="J86" s="53" t="s">
        <v>2640</v>
      </c>
      <c r="K86" s="53" t="s">
        <v>2729</v>
      </c>
      <c r="L86" s="53" t="s">
        <v>2730</v>
      </c>
      <c r="M86" s="56" t="s">
        <v>2671</v>
      </c>
      <c r="N86" s="67"/>
    </row>
    <row r="87" spans="1:14" ht="14.25">
      <c r="A87" s="53">
        <v>79</v>
      </c>
      <c r="B87" s="53"/>
      <c r="C87" s="53" t="s">
        <v>2793</v>
      </c>
      <c r="D87" s="53">
        <v>84711</v>
      </c>
      <c r="E87" s="53" t="s">
        <v>779</v>
      </c>
      <c r="F87" s="53" t="s">
        <v>90</v>
      </c>
      <c r="G87" s="53" t="s">
        <v>138</v>
      </c>
      <c r="H87" s="53" t="s">
        <v>2643</v>
      </c>
      <c r="I87" s="53" t="s">
        <v>2645</v>
      </c>
      <c r="J87" s="53" t="s">
        <v>2640</v>
      </c>
      <c r="K87" s="53" t="s">
        <v>2729</v>
      </c>
      <c r="L87" s="53" t="s">
        <v>2730</v>
      </c>
      <c r="M87" s="56" t="s">
        <v>2671</v>
      </c>
      <c r="N87" s="67"/>
    </row>
    <row r="88" spans="1:14" ht="14.25">
      <c r="A88" s="53">
        <v>80</v>
      </c>
      <c r="B88" s="53"/>
      <c r="C88" s="53" t="s">
        <v>790</v>
      </c>
      <c r="D88" s="53">
        <v>84711</v>
      </c>
      <c r="E88" s="53" t="s">
        <v>779</v>
      </c>
      <c r="F88" s="53" t="s">
        <v>90</v>
      </c>
      <c r="G88" s="53" t="s">
        <v>138</v>
      </c>
      <c r="H88" s="53" t="s">
        <v>2643</v>
      </c>
      <c r="I88" s="53" t="s">
        <v>2640</v>
      </c>
      <c r="J88" s="53" t="s">
        <v>2640</v>
      </c>
      <c r="K88" s="53" t="s">
        <v>2729</v>
      </c>
      <c r="L88" s="53" t="s">
        <v>2730</v>
      </c>
      <c r="M88" s="56" t="s">
        <v>2640</v>
      </c>
      <c r="N88" s="67"/>
    </row>
    <row r="89" spans="1:14" ht="14.25">
      <c r="A89" s="53">
        <v>81</v>
      </c>
      <c r="B89" s="53"/>
      <c r="C89" s="53" t="s">
        <v>791</v>
      </c>
      <c r="D89" s="53">
        <v>84711</v>
      </c>
      <c r="E89" s="53" t="s">
        <v>779</v>
      </c>
      <c r="F89" s="53" t="s">
        <v>90</v>
      </c>
      <c r="G89" s="53" t="s">
        <v>138</v>
      </c>
      <c r="H89" s="53" t="s">
        <v>2643</v>
      </c>
      <c r="I89" s="53" t="s">
        <v>2640</v>
      </c>
      <c r="J89" s="53" t="s">
        <v>2640</v>
      </c>
      <c r="K89" s="53" t="s">
        <v>2729</v>
      </c>
      <c r="L89" s="53" t="s">
        <v>2730</v>
      </c>
      <c r="M89" s="56" t="s">
        <v>2640</v>
      </c>
      <c r="N89" s="67"/>
    </row>
    <row r="90" spans="1:14" ht="14.25">
      <c r="A90" s="53">
        <v>82</v>
      </c>
      <c r="B90" s="53"/>
      <c r="C90" s="58" t="s">
        <v>796</v>
      </c>
      <c r="D90" s="53">
        <v>84711</v>
      </c>
      <c r="E90" s="53" t="s">
        <v>779</v>
      </c>
      <c r="F90" s="53" t="s">
        <v>90</v>
      </c>
      <c r="G90" s="53" t="s">
        <v>138</v>
      </c>
      <c r="H90" s="53" t="s">
        <v>2643</v>
      </c>
      <c r="I90" s="56" t="s">
        <v>2653</v>
      </c>
      <c r="J90" s="53" t="s">
        <v>2640</v>
      </c>
      <c r="K90" s="53" t="s">
        <v>2729</v>
      </c>
      <c r="L90" s="53" t="s">
        <v>2730</v>
      </c>
      <c r="M90" s="56" t="s">
        <v>2638</v>
      </c>
      <c r="N90" s="67"/>
    </row>
    <row r="91" spans="1:14" ht="14.25">
      <c r="A91" s="53">
        <v>83</v>
      </c>
      <c r="B91" s="53"/>
      <c r="C91" s="58" t="s">
        <v>797</v>
      </c>
      <c r="D91" s="53">
        <v>84711</v>
      </c>
      <c r="E91" s="53" t="s">
        <v>779</v>
      </c>
      <c r="F91" s="53" t="s">
        <v>90</v>
      </c>
      <c r="G91" s="53" t="s">
        <v>138</v>
      </c>
      <c r="H91" s="53" t="s">
        <v>2643</v>
      </c>
      <c r="I91" s="56" t="s">
        <v>2653</v>
      </c>
      <c r="J91" s="53" t="s">
        <v>2640</v>
      </c>
      <c r="K91" s="53" t="s">
        <v>2729</v>
      </c>
      <c r="L91" s="53" t="s">
        <v>2730</v>
      </c>
      <c r="M91" s="56" t="s">
        <v>2638</v>
      </c>
      <c r="N91" s="67"/>
    </row>
    <row r="92" spans="1:14" ht="14.25">
      <c r="A92" s="53">
        <v>84</v>
      </c>
      <c r="B92" s="53"/>
      <c r="C92" s="58" t="s">
        <v>491</v>
      </c>
      <c r="D92" s="53">
        <v>84711</v>
      </c>
      <c r="E92" s="53" t="s">
        <v>779</v>
      </c>
      <c r="F92" s="53" t="s">
        <v>90</v>
      </c>
      <c r="G92" s="53" t="s">
        <v>138</v>
      </c>
      <c r="H92" s="53" t="s">
        <v>2643</v>
      </c>
      <c r="I92" s="56" t="s">
        <v>2653</v>
      </c>
      <c r="J92" s="53" t="s">
        <v>2640</v>
      </c>
      <c r="K92" s="53" t="s">
        <v>2729</v>
      </c>
      <c r="L92" s="53" t="s">
        <v>2730</v>
      </c>
      <c r="M92" s="56" t="s">
        <v>2638</v>
      </c>
      <c r="N92" s="67"/>
    </row>
    <row r="93" spans="1:14" ht="14.25">
      <c r="A93" s="53">
        <v>85</v>
      </c>
      <c r="B93" s="53"/>
      <c r="C93" s="58" t="s">
        <v>798</v>
      </c>
      <c r="D93" s="53">
        <v>84711</v>
      </c>
      <c r="E93" s="53" t="s">
        <v>779</v>
      </c>
      <c r="F93" s="53" t="s">
        <v>90</v>
      </c>
      <c r="G93" s="53" t="s">
        <v>138</v>
      </c>
      <c r="H93" s="53" t="s">
        <v>2643</v>
      </c>
      <c r="I93" s="56" t="s">
        <v>2653</v>
      </c>
      <c r="J93" s="53" t="s">
        <v>2640</v>
      </c>
      <c r="K93" s="53" t="s">
        <v>2729</v>
      </c>
      <c r="L93" s="53" t="s">
        <v>2730</v>
      </c>
      <c r="M93" s="56" t="s">
        <v>2638</v>
      </c>
      <c r="N93" s="67"/>
    </row>
    <row r="94" spans="1:14" ht="14.25">
      <c r="A94" s="53">
        <v>86</v>
      </c>
      <c r="B94" s="53"/>
      <c r="C94" s="53" t="s">
        <v>504</v>
      </c>
      <c r="D94" s="53">
        <v>84711</v>
      </c>
      <c r="E94" s="53" t="s">
        <v>779</v>
      </c>
      <c r="F94" s="53" t="s">
        <v>90</v>
      </c>
      <c r="G94" s="53" t="s">
        <v>138</v>
      </c>
      <c r="H94" s="53" t="s">
        <v>2643</v>
      </c>
      <c r="I94" s="56" t="s">
        <v>2654</v>
      </c>
      <c r="J94" s="53" t="s">
        <v>2640</v>
      </c>
      <c r="K94" s="53" t="s">
        <v>2729</v>
      </c>
      <c r="L94" s="53" t="s">
        <v>2730</v>
      </c>
      <c r="M94" s="56" t="s">
        <v>2640</v>
      </c>
      <c r="N94" s="67"/>
    </row>
    <row r="95" spans="1:14" ht="14.25">
      <c r="A95" s="53">
        <v>87</v>
      </c>
      <c r="B95" s="53"/>
      <c r="C95" s="53" t="s">
        <v>506</v>
      </c>
      <c r="D95" s="53">
        <v>84711</v>
      </c>
      <c r="E95" s="53" t="s">
        <v>779</v>
      </c>
      <c r="F95" s="53" t="s">
        <v>90</v>
      </c>
      <c r="G95" s="53" t="s">
        <v>138</v>
      </c>
      <c r="H95" s="53" t="s">
        <v>2643</v>
      </c>
      <c r="I95" s="56" t="s">
        <v>2654</v>
      </c>
      <c r="J95" s="53" t="s">
        <v>2640</v>
      </c>
      <c r="K95" s="53" t="s">
        <v>2729</v>
      </c>
      <c r="L95" s="53" t="s">
        <v>2730</v>
      </c>
      <c r="M95" s="56" t="s">
        <v>2640</v>
      </c>
      <c r="N95" s="67"/>
    </row>
    <row r="96" spans="1:14" ht="14.25">
      <c r="A96" s="53">
        <v>88</v>
      </c>
      <c r="B96" s="53"/>
      <c r="C96" s="53" t="s">
        <v>2794</v>
      </c>
      <c r="D96" s="53">
        <v>84711</v>
      </c>
      <c r="E96" s="53" t="s">
        <v>779</v>
      </c>
      <c r="F96" s="53" t="s">
        <v>90</v>
      </c>
      <c r="G96" s="53" t="s">
        <v>138</v>
      </c>
      <c r="H96" s="53" t="s">
        <v>2643</v>
      </c>
      <c r="I96" s="53" t="s">
        <v>2640</v>
      </c>
      <c r="J96" s="53" t="s">
        <v>2640</v>
      </c>
      <c r="K96" s="53" t="s">
        <v>2729</v>
      </c>
      <c r="L96" s="53" t="s">
        <v>2730</v>
      </c>
      <c r="M96" s="56" t="s">
        <v>2640</v>
      </c>
      <c r="N96" s="67"/>
    </row>
    <row r="97" spans="1:14" ht="14.25">
      <c r="A97" s="53">
        <v>89</v>
      </c>
      <c r="B97" s="53"/>
      <c r="C97" s="53" t="s">
        <v>801</v>
      </c>
      <c r="D97" s="53">
        <v>84711</v>
      </c>
      <c r="E97" s="53" t="s">
        <v>779</v>
      </c>
      <c r="F97" s="53" t="s">
        <v>90</v>
      </c>
      <c r="G97" s="53" t="s">
        <v>138</v>
      </c>
      <c r="H97" s="53" t="s">
        <v>2643</v>
      </c>
      <c r="I97" s="53" t="s">
        <v>2640</v>
      </c>
      <c r="J97" s="53" t="s">
        <v>2640</v>
      </c>
      <c r="K97" s="53" t="s">
        <v>2729</v>
      </c>
      <c r="L97" s="53" t="s">
        <v>2730</v>
      </c>
      <c r="M97" s="56" t="s">
        <v>2640</v>
      </c>
      <c r="N97" s="67"/>
    </row>
    <row r="98" spans="1:14" ht="14.25">
      <c r="A98" s="53">
        <v>90</v>
      </c>
      <c r="B98" s="53"/>
      <c r="C98" s="53" t="s">
        <v>814</v>
      </c>
      <c r="D98" s="53">
        <v>84853</v>
      </c>
      <c r="E98" s="53" t="s">
        <v>815</v>
      </c>
      <c r="F98" s="53" t="s">
        <v>90</v>
      </c>
      <c r="G98" s="56" t="s">
        <v>138</v>
      </c>
      <c r="H98" s="53" t="s">
        <v>2643</v>
      </c>
      <c r="I98" s="53" t="s">
        <v>2658</v>
      </c>
      <c r="J98" s="53" t="s">
        <v>2640</v>
      </c>
      <c r="K98" s="53" t="s">
        <v>2729</v>
      </c>
      <c r="L98" s="53" t="s">
        <v>2730</v>
      </c>
      <c r="M98" s="56" t="s">
        <v>2640</v>
      </c>
      <c r="N98" s="67"/>
    </row>
    <row r="99" spans="1:14" ht="14.25">
      <c r="A99" s="53">
        <v>91</v>
      </c>
      <c r="B99" s="53"/>
      <c r="C99" s="53" t="s">
        <v>544</v>
      </c>
      <c r="D99" s="53">
        <v>84853</v>
      </c>
      <c r="E99" s="53" t="s">
        <v>815</v>
      </c>
      <c r="F99" s="53" t="s">
        <v>90</v>
      </c>
      <c r="G99" s="56" t="s">
        <v>138</v>
      </c>
      <c r="H99" s="53" t="s">
        <v>2643</v>
      </c>
      <c r="I99" s="53" t="s">
        <v>2677</v>
      </c>
      <c r="J99" s="53" t="s">
        <v>2640</v>
      </c>
      <c r="K99" s="53" t="s">
        <v>2729</v>
      </c>
      <c r="L99" s="53" t="s">
        <v>2730</v>
      </c>
      <c r="M99" s="56" t="s">
        <v>2640</v>
      </c>
      <c r="N99" s="67"/>
    </row>
    <row r="100" spans="1:14" ht="14.25">
      <c r="A100" s="53">
        <v>92</v>
      </c>
      <c r="B100" s="53"/>
      <c r="C100" s="53" t="s">
        <v>816</v>
      </c>
      <c r="D100" s="53">
        <v>84853</v>
      </c>
      <c r="E100" s="53" t="s">
        <v>815</v>
      </c>
      <c r="F100" s="53" t="s">
        <v>90</v>
      </c>
      <c r="G100" s="56" t="s">
        <v>138</v>
      </c>
      <c r="H100" s="53" t="s">
        <v>2643</v>
      </c>
      <c r="I100" s="53" t="s">
        <v>2637</v>
      </c>
      <c r="J100" s="53" t="s">
        <v>2640</v>
      </c>
      <c r="K100" s="53" t="s">
        <v>2729</v>
      </c>
      <c r="L100" s="53" t="s">
        <v>2730</v>
      </c>
      <c r="M100" s="56" t="s">
        <v>2686</v>
      </c>
      <c r="N100" s="67"/>
    </row>
    <row r="101" spans="1:14" ht="14.25">
      <c r="A101" s="53">
        <v>93</v>
      </c>
      <c r="B101" s="53"/>
      <c r="C101" s="53" t="s">
        <v>819</v>
      </c>
      <c r="D101" s="53">
        <v>84853</v>
      </c>
      <c r="E101" s="53" t="s">
        <v>815</v>
      </c>
      <c r="F101" s="53" t="s">
        <v>90</v>
      </c>
      <c r="G101" s="56" t="s">
        <v>138</v>
      </c>
      <c r="H101" s="53" t="s">
        <v>2643</v>
      </c>
      <c r="I101" s="53" t="s">
        <v>2645</v>
      </c>
      <c r="J101" s="53" t="s">
        <v>2640</v>
      </c>
      <c r="K101" s="53" t="s">
        <v>2729</v>
      </c>
      <c r="L101" s="53" t="s">
        <v>2730</v>
      </c>
      <c r="M101" s="56" t="s">
        <v>2671</v>
      </c>
      <c r="N101" s="67"/>
    </row>
    <row r="102" spans="1:14" ht="14.25">
      <c r="A102" s="53">
        <v>94</v>
      </c>
      <c r="B102" s="53"/>
      <c r="C102" s="53" t="s">
        <v>820</v>
      </c>
      <c r="D102" s="53">
        <v>84853</v>
      </c>
      <c r="E102" s="53" t="s">
        <v>815</v>
      </c>
      <c r="F102" s="53" t="s">
        <v>90</v>
      </c>
      <c r="G102" s="56" t="s">
        <v>138</v>
      </c>
      <c r="H102" s="53" t="s">
        <v>2643</v>
      </c>
      <c r="I102" s="53" t="s">
        <v>2645</v>
      </c>
      <c r="J102" s="53" t="s">
        <v>2640</v>
      </c>
      <c r="K102" s="53" t="s">
        <v>2729</v>
      </c>
      <c r="L102" s="53" t="s">
        <v>2730</v>
      </c>
      <c r="M102" s="56" t="s">
        <v>2671</v>
      </c>
      <c r="N102" s="67"/>
    </row>
    <row r="103" spans="1:14" ht="14.25">
      <c r="A103" s="53">
        <v>95</v>
      </c>
      <c r="B103" s="53"/>
      <c r="C103" s="53" t="s">
        <v>822</v>
      </c>
      <c r="D103" s="53">
        <v>84853</v>
      </c>
      <c r="E103" s="53" t="s">
        <v>815</v>
      </c>
      <c r="F103" s="53" t="s">
        <v>90</v>
      </c>
      <c r="G103" s="56" t="s">
        <v>138</v>
      </c>
      <c r="H103" s="53" t="s">
        <v>2643</v>
      </c>
      <c r="I103" s="53" t="s">
        <v>2645</v>
      </c>
      <c r="J103" s="53" t="s">
        <v>2640</v>
      </c>
      <c r="K103" s="53" t="s">
        <v>2729</v>
      </c>
      <c r="L103" s="53" t="s">
        <v>2730</v>
      </c>
      <c r="M103" s="56" t="s">
        <v>2671</v>
      </c>
      <c r="N103" s="67"/>
    </row>
    <row r="104" spans="1:14" ht="14.25">
      <c r="A104" s="53">
        <v>96</v>
      </c>
      <c r="B104" s="53"/>
      <c r="C104" s="53" t="s">
        <v>823</v>
      </c>
      <c r="D104" s="53">
        <v>84853</v>
      </c>
      <c r="E104" s="53" t="s">
        <v>815</v>
      </c>
      <c r="F104" s="53" t="s">
        <v>90</v>
      </c>
      <c r="G104" s="53" t="s">
        <v>138</v>
      </c>
      <c r="H104" s="53" t="s">
        <v>2643</v>
      </c>
      <c r="I104" s="53" t="s">
        <v>2637</v>
      </c>
      <c r="J104" s="53" t="s">
        <v>2640</v>
      </c>
      <c r="K104" s="53" t="s">
        <v>2729</v>
      </c>
      <c r="L104" s="53" t="s">
        <v>2730</v>
      </c>
      <c r="M104" s="56" t="s">
        <v>2671</v>
      </c>
      <c r="N104" s="67"/>
    </row>
    <row r="105" spans="1:14" ht="14.25">
      <c r="A105" s="53">
        <v>97</v>
      </c>
      <c r="B105" s="53"/>
      <c r="C105" s="53" t="s">
        <v>569</v>
      </c>
      <c r="D105" s="53">
        <v>84853</v>
      </c>
      <c r="E105" s="53" t="s">
        <v>815</v>
      </c>
      <c r="F105" s="53" t="s">
        <v>90</v>
      </c>
      <c r="G105" s="53" t="s">
        <v>138</v>
      </c>
      <c r="H105" s="53" t="s">
        <v>2643</v>
      </c>
      <c r="I105" s="56" t="s">
        <v>2654</v>
      </c>
      <c r="J105" s="53" t="s">
        <v>2640</v>
      </c>
      <c r="K105" s="53" t="s">
        <v>2729</v>
      </c>
      <c r="L105" s="53" t="s">
        <v>2730</v>
      </c>
      <c r="M105" s="56" t="s">
        <v>2640</v>
      </c>
      <c r="N105" s="67"/>
    </row>
    <row r="106" spans="1:14" ht="14.25">
      <c r="A106" s="53">
        <v>98</v>
      </c>
      <c r="B106" s="53"/>
      <c r="C106" s="53" t="s">
        <v>570</v>
      </c>
      <c r="D106" s="53">
        <v>84853</v>
      </c>
      <c r="E106" s="53" t="s">
        <v>815</v>
      </c>
      <c r="F106" s="53" t="s">
        <v>90</v>
      </c>
      <c r="G106" s="53" t="s">
        <v>138</v>
      </c>
      <c r="H106" s="53" t="s">
        <v>2643</v>
      </c>
      <c r="I106" s="53" t="s">
        <v>2640</v>
      </c>
      <c r="J106" s="53" t="s">
        <v>2640</v>
      </c>
      <c r="K106" s="53" t="s">
        <v>2729</v>
      </c>
      <c r="L106" s="53" t="s">
        <v>2730</v>
      </c>
      <c r="M106" s="56" t="s">
        <v>2640</v>
      </c>
      <c r="N106" s="67"/>
    </row>
    <row r="107" spans="1:14" ht="14.25">
      <c r="A107" s="53">
        <v>99</v>
      </c>
      <c r="B107" s="53"/>
      <c r="C107" s="53" t="s">
        <v>824</v>
      </c>
      <c r="D107" s="53">
        <v>84853</v>
      </c>
      <c r="E107" s="53" t="s">
        <v>815</v>
      </c>
      <c r="F107" s="53" t="s">
        <v>90</v>
      </c>
      <c r="G107" s="53" t="s">
        <v>138</v>
      </c>
      <c r="H107" s="53" t="s">
        <v>2643</v>
      </c>
      <c r="I107" s="53" t="s">
        <v>2640</v>
      </c>
      <c r="J107" s="53" t="s">
        <v>2640</v>
      </c>
      <c r="K107" s="53" t="s">
        <v>2729</v>
      </c>
      <c r="L107" s="53" t="s">
        <v>2730</v>
      </c>
      <c r="M107" s="56" t="s">
        <v>2640</v>
      </c>
      <c r="N107" s="67"/>
    </row>
    <row r="108" spans="1:14" ht="14.25">
      <c r="A108" s="53">
        <v>100</v>
      </c>
      <c r="B108" s="53"/>
      <c r="C108" s="53" t="s">
        <v>825</v>
      </c>
      <c r="D108" s="53">
        <v>84853</v>
      </c>
      <c r="E108" s="53" t="s">
        <v>815</v>
      </c>
      <c r="F108" s="53" t="s">
        <v>90</v>
      </c>
      <c r="G108" s="53" t="s">
        <v>138</v>
      </c>
      <c r="H108" s="53" t="s">
        <v>2643</v>
      </c>
      <c r="I108" s="53" t="s">
        <v>2640</v>
      </c>
      <c r="J108" s="53" t="s">
        <v>2640</v>
      </c>
      <c r="K108" s="53" t="s">
        <v>2729</v>
      </c>
      <c r="L108" s="53" t="s">
        <v>2730</v>
      </c>
      <c r="M108" s="56" t="s">
        <v>2640</v>
      </c>
      <c r="N108" s="67"/>
    </row>
    <row r="109" spans="1:14" ht="14.25">
      <c r="A109" s="53">
        <v>101</v>
      </c>
      <c r="B109" s="61"/>
      <c r="C109" s="53" t="s">
        <v>2795</v>
      </c>
      <c r="D109" s="53">
        <v>97010</v>
      </c>
      <c r="E109" s="53" t="s">
        <v>829</v>
      </c>
      <c r="F109" s="53" t="s">
        <v>90</v>
      </c>
      <c r="G109" s="53" t="s">
        <v>138</v>
      </c>
      <c r="H109" s="53" t="s">
        <v>2643</v>
      </c>
      <c r="I109" s="56" t="s">
        <v>2796</v>
      </c>
      <c r="J109" s="53" t="s">
        <v>2640</v>
      </c>
      <c r="K109" s="53" t="s">
        <v>2729</v>
      </c>
      <c r="L109" s="53" t="s">
        <v>2730</v>
      </c>
      <c r="M109" s="56" t="s">
        <v>2797</v>
      </c>
      <c r="N109" s="67"/>
    </row>
    <row r="110" spans="1:14" ht="14.25">
      <c r="A110" s="53">
        <v>102</v>
      </c>
      <c r="B110" s="61"/>
      <c r="C110" s="53" t="s">
        <v>831</v>
      </c>
      <c r="D110" s="53">
        <v>97010</v>
      </c>
      <c r="E110" s="53" t="s">
        <v>829</v>
      </c>
      <c r="F110" s="53" t="s">
        <v>90</v>
      </c>
      <c r="G110" s="53" t="s">
        <v>138</v>
      </c>
      <c r="H110" s="53" t="s">
        <v>2643</v>
      </c>
      <c r="I110" s="53" t="s">
        <v>2798</v>
      </c>
      <c r="J110" s="53" t="s">
        <v>2640</v>
      </c>
      <c r="K110" s="53" t="s">
        <v>2729</v>
      </c>
      <c r="L110" s="53" t="s">
        <v>2730</v>
      </c>
      <c r="M110" s="56" t="s">
        <v>2659</v>
      </c>
      <c r="N110" s="67"/>
    </row>
    <row r="111" spans="1:14" ht="14.25">
      <c r="A111" s="53">
        <v>103</v>
      </c>
      <c r="B111" s="61"/>
      <c r="C111" s="53" t="s">
        <v>2799</v>
      </c>
      <c r="D111" s="53">
        <v>97010</v>
      </c>
      <c r="E111" s="53" t="s">
        <v>829</v>
      </c>
      <c r="F111" s="53" t="s">
        <v>90</v>
      </c>
      <c r="G111" s="53" t="s">
        <v>138</v>
      </c>
      <c r="H111" s="53" t="s">
        <v>2643</v>
      </c>
      <c r="I111" s="53" t="s">
        <v>2647</v>
      </c>
      <c r="J111" s="53" t="s">
        <v>2640</v>
      </c>
      <c r="K111" s="53" t="s">
        <v>2729</v>
      </c>
      <c r="L111" s="53" t="s">
        <v>2730</v>
      </c>
      <c r="M111" s="56" t="s">
        <v>2659</v>
      </c>
      <c r="N111" s="67"/>
    </row>
    <row r="112" spans="1:14" ht="14.25">
      <c r="A112" s="53">
        <v>104</v>
      </c>
      <c r="B112" s="61"/>
      <c r="C112" s="53" t="s">
        <v>2800</v>
      </c>
      <c r="D112" s="53">
        <v>97010</v>
      </c>
      <c r="E112" s="53" t="s">
        <v>829</v>
      </c>
      <c r="F112" s="53" t="s">
        <v>90</v>
      </c>
      <c r="G112" s="53" t="s">
        <v>138</v>
      </c>
      <c r="H112" s="53" t="s">
        <v>2643</v>
      </c>
      <c r="I112" s="53" t="s">
        <v>2801</v>
      </c>
      <c r="J112" s="53" t="s">
        <v>2640</v>
      </c>
      <c r="K112" s="53" t="s">
        <v>2729</v>
      </c>
      <c r="L112" s="53" t="s">
        <v>2730</v>
      </c>
      <c r="M112" s="56" t="s">
        <v>2797</v>
      </c>
      <c r="N112" s="67"/>
    </row>
    <row r="113" spans="1:14" ht="14.25">
      <c r="A113" s="53">
        <v>105</v>
      </c>
      <c r="B113" s="61"/>
      <c r="C113" s="53" t="s">
        <v>2802</v>
      </c>
      <c r="D113" s="53">
        <v>97010</v>
      </c>
      <c r="E113" s="53" t="s">
        <v>829</v>
      </c>
      <c r="F113" s="53" t="s">
        <v>90</v>
      </c>
      <c r="G113" s="53" t="s">
        <v>138</v>
      </c>
      <c r="H113" s="53" t="s">
        <v>2643</v>
      </c>
      <c r="I113" s="53" t="s">
        <v>2803</v>
      </c>
      <c r="J113" s="53" t="s">
        <v>2640</v>
      </c>
      <c r="K113" s="53" t="s">
        <v>2729</v>
      </c>
      <c r="L113" s="53" t="s">
        <v>2730</v>
      </c>
      <c r="M113" s="56" t="s">
        <v>2659</v>
      </c>
      <c r="N113" s="67"/>
    </row>
  </sheetData>
  <sheetProtection/>
  <mergeCells count="28">
    <mergeCell ref="A1:N1"/>
    <mergeCell ref="J2:L2"/>
    <mergeCell ref="A2:A3"/>
    <mergeCell ref="A17:A18"/>
    <mergeCell ref="A19:A20"/>
    <mergeCell ref="A23:A24"/>
    <mergeCell ref="A25:A26"/>
    <mergeCell ref="A36:A37"/>
    <mergeCell ref="B2:B3"/>
    <mergeCell ref="B17:B18"/>
    <mergeCell ref="B19:B20"/>
    <mergeCell ref="B23:B24"/>
    <mergeCell ref="B25:B26"/>
    <mergeCell ref="B36:B37"/>
    <mergeCell ref="C2:C3"/>
    <mergeCell ref="C17:C18"/>
    <mergeCell ref="C19:C20"/>
    <mergeCell ref="C23:C24"/>
    <mergeCell ref="C25:C26"/>
    <mergeCell ref="C36:C37"/>
    <mergeCell ref="D2:D3"/>
    <mergeCell ref="E2:E3"/>
    <mergeCell ref="F2:F3"/>
    <mergeCell ref="G2:G3"/>
    <mergeCell ref="H2:H3"/>
    <mergeCell ref="I2:I3"/>
    <mergeCell ref="M2:M3"/>
    <mergeCell ref="N2:N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95"/>
  <sheetViews>
    <sheetView workbookViewId="0" topLeftCell="A1">
      <selection activeCell="B50" sqref="B50"/>
    </sheetView>
  </sheetViews>
  <sheetFormatPr defaultColWidth="9.00390625" defaultRowHeight="14.25"/>
  <cols>
    <col min="1" max="1" width="5.00390625" style="0" bestFit="1" customWidth="1"/>
    <col min="2" max="2" width="36.125" style="0" bestFit="1" customWidth="1"/>
    <col min="3" max="3" width="12.25390625" style="0" bestFit="1" customWidth="1"/>
    <col min="4" max="4" width="8.50390625" style="0" bestFit="1" customWidth="1"/>
    <col min="5" max="5" width="11.00390625" style="0" bestFit="1" customWidth="1"/>
    <col min="6" max="6" width="13.50390625" style="0" customWidth="1"/>
    <col min="7" max="7" width="13.75390625" style="0" customWidth="1"/>
    <col min="8" max="8" width="18.00390625" style="0" customWidth="1"/>
    <col min="9" max="9" width="21.00390625" style="0" customWidth="1"/>
    <col min="10" max="10" width="19.375" style="0" customWidth="1"/>
  </cols>
  <sheetData>
    <row r="1" spans="1:10" ht="18.75">
      <c r="A1" s="47" t="s">
        <v>2804</v>
      </c>
      <c r="B1" s="47"/>
      <c r="C1" s="47"/>
      <c r="D1" s="47"/>
      <c r="E1" s="47"/>
      <c r="F1" s="47"/>
      <c r="G1" s="47"/>
      <c r="H1" s="47"/>
      <c r="I1" s="47"/>
      <c r="J1" s="47"/>
    </row>
    <row r="2" spans="1:10" ht="14.25">
      <c r="A2" s="48" t="s">
        <v>101</v>
      </c>
      <c r="B2" s="48" t="s">
        <v>597</v>
      </c>
      <c r="C2" s="48" t="s">
        <v>2805</v>
      </c>
      <c r="D2" s="48" t="s">
        <v>2806</v>
      </c>
      <c r="E2" s="48" t="s">
        <v>2807</v>
      </c>
      <c r="F2" s="49" t="s">
        <v>2808</v>
      </c>
      <c r="G2" s="49"/>
      <c r="H2" s="49"/>
      <c r="I2" s="49"/>
      <c r="J2" s="49"/>
    </row>
    <row r="3" spans="1:10" ht="14.25">
      <c r="A3" s="50"/>
      <c r="B3" s="50"/>
      <c r="C3" s="50"/>
      <c r="D3" s="50"/>
      <c r="E3" s="50"/>
      <c r="F3" s="51" t="s">
        <v>2809</v>
      </c>
      <c r="G3" s="49" t="s">
        <v>2810</v>
      </c>
      <c r="H3" s="51" t="s">
        <v>2811</v>
      </c>
      <c r="I3" s="51" t="s">
        <v>2812</v>
      </c>
      <c r="J3" s="51" t="s">
        <v>2813</v>
      </c>
    </row>
    <row r="4" spans="1:10" ht="14.25">
      <c r="A4" s="52">
        <v>1</v>
      </c>
      <c r="B4" s="53" t="s">
        <v>620</v>
      </c>
      <c r="C4" s="53" t="s">
        <v>1688</v>
      </c>
      <c r="D4" s="11" t="s">
        <v>2814</v>
      </c>
      <c r="E4" s="11" t="s">
        <v>2815</v>
      </c>
      <c r="F4" s="11">
        <v>85</v>
      </c>
      <c r="G4" s="11"/>
      <c r="H4" s="11">
        <v>70</v>
      </c>
      <c r="I4" s="11">
        <v>75</v>
      </c>
      <c r="J4" s="11">
        <v>45</v>
      </c>
    </row>
    <row r="5" spans="1:10" ht="14.25">
      <c r="A5" s="52">
        <v>2</v>
      </c>
      <c r="B5" s="53" t="s">
        <v>621</v>
      </c>
      <c r="C5" s="53" t="s">
        <v>1688</v>
      </c>
      <c r="D5" s="11" t="s">
        <v>2814</v>
      </c>
      <c r="E5" s="11" t="s">
        <v>2815</v>
      </c>
      <c r="F5" s="11">
        <v>85</v>
      </c>
      <c r="G5" s="11"/>
      <c r="H5" s="11">
        <v>70</v>
      </c>
      <c r="I5" s="11">
        <v>75</v>
      </c>
      <c r="J5" s="11">
        <v>45</v>
      </c>
    </row>
    <row r="6" spans="1:10" ht="14.25">
      <c r="A6" s="52">
        <v>3</v>
      </c>
      <c r="B6" s="53" t="s">
        <v>2816</v>
      </c>
      <c r="C6" s="53" t="s">
        <v>1688</v>
      </c>
      <c r="D6" s="11" t="s">
        <v>2814</v>
      </c>
      <c r="E6" s="11" t="s">
        <v>2815</v>
      </c>
      <c r="F6" s="11">
        <v>85</v>
      </c>
      <c r="G6" s="11"/>
      <c r="H6" s="11">
        <v>70</v>
      </c>
      <c r="I6" s="11">
        <v>75</v>
      </c>
      <c r="J6" s="11">
        <v>45</v>
      </c>
    </row>
    <row r="7" spans="1:10" ht="14.25">
      <c r="A7" s="52">
        <v>4</v>
      </c>
      <c r="B7" s="53" t="s">
        <v>624</v>
      </c>
      <c r="C7" s="53" t="s">
        <v>1688</v>
      </c>
      <c r="D7" s="11" t="s">
        <v>2814</v>
      </c>
      <c r="E7" s="11" t="s">
        <v>2815</v>
      </c>
      <c r="F7" s="11">
        <v>85</v>
      </c>
      <c r="G7" s="11"/>
      <c r="H7" s="11">
        <v>70</v>
      </c>
      <c r="I7" s="11">
        <v>75</v>
      </c>
      <c r="J7" s="11">
        <v>45</v>
      </c>
    </row>
    <row r="8" spans="1:10" ht="14.25">
      <c r="A8" s="52">
        <v>5</v>
      </c>
      <c r="B8" s="53" t="s">
        <v>625</v>
      </c>
      <c r="C8" s="53" t="s">
        <v>1688</v>
      </c>
      <c r="D8" s="11" t="s">
        <v>2814</v>
      </c>
      <c r="E8" s="11" t="s">
        <v>2815</v>
      </c>
      <c r="F8" s="11">
        <v>85</v>
      </c>
      <c r="G8" s="11"/>
      <c r="H8" s="11">
        <v>70</v>
      </c>
      <c r="I8" s="11">
        <v>75</v>
      </c>
      <c r="J8" s="11">
        <v>45</v>
      </c>
    </row>
    <row r="9" spans="1:10" ht="14.25">
      <c r="A9" s="52">
        <v>6</v>
      </c>
      <c r="B9" s="53" t="s">
        <v>148</v>
      </c>
      <c r="C9" s="53" t="s">
        <v>1688</v>
      </c>
      <c r="D9" s="11" t="s">
        <v>2814</v>
      </c>
      <c r="E9" s="11" t="s">
        <v>2815</v>
      </c>
      <c r="F9" s="11">
        <v>85</v>
      </c>
      <c r="G9" s="11"/>
      <c r="H9" s="11">
        <v>70</v>
      </c>
      <c r="I9" s="11">
        <v>75</v>
      </c>
      <c r="J9" s="11">
        <v>45</v>
      </c>
    </row>
    <row r="10" spans="1:10" ht="14.25">
      <c r="A10" s="52">
        <v>7</v>
      </c>
      <c r="B10" s="53" t="s">
        <v>627</v>
      </c>
      <c r="C10" s="53" t="s">
        <v>1688</v>
      </c>
      <c r="D10" s="11" t="s">
        <v>2814</v>
      </c>
      <c r="E10" s="11" t="s">
        <v>2815</v>
      </c>
      <c r="F10" s="11">
        <v>85</v>
      </c>
      <c r="G10" s="11"/>
      <c r="H10" s="11">
        <v>70</v>
      </c>
      <c r="I10" s="11">
        <v>75</v>
      </c>
      <c r="J10" s="11">
        <v>45</v>
      </c>
    </row>
    <row r="11" spans="1:10" ht="14.25">
      <c r="A11" s="52">
        <v>8</v>
      </c>
      <c r="B11" s="53" t="s">
        <v>628</v>
      </c>
      <c r="C11" s="53" t="s">
        <v>1688</v>
      </c>
      <c r="D11" s="11" t="s">
        <v>2814</v>
      </c>
      <c r="E11" s="11" t="s">
        <v>2815</v>
      </c>
      <c r="F11" s="11">
        <v>85</v>
      </c>
      <c r="G11" s="11"/>
      <c r="H11" s="11">
        <v>70</v>
      </c>
      <c r="I11" s="11">
        <v>75</v>
      </c>
      <c r="J11" s="11">
        <v>45</v>
      </c>
    </row>
    <row r="12" spans="1:10" ht="14.25">
      <c r="A12" s="52">
        <v>9</v>
      </c>
      <c r="B12" s="53" t="s">
        <v>630</v>
      </c>
      <c r="C12" s="53" t="s">
        <v>1688</v>
      </c>
      <c r="D12" s="11" t="s">
        <v>2814</v>
      </c>
      <c r="E12" s="11" t="s">
        <v>2815</v>
      </c>
      <c r="F12" s="11">
        <v>85</v>
      </c>
      <c r="G12" s="11"/>
      <c r="H12" s="11">
        <v>70</v>
      </c>
      <c r="I12" s="11">
        <v>75</v>
      </c>
      <c r="J12" s="11">
        <v>45</v>
      </c>
    </row>
    <row r="13" spans="1:10" ht="14.25">
      <c r="A13" s="52">
        <v>10</v>
      </c>
      <c r="B13" s="53" t="s">
        <v>631</v>
      </c>
      <c r="C13" s="53" t="s">
        <v>1688</v>
      </c>
      <c r="D13" s="11" t="s">
        <v>2814</v>
      </c>
      <c r="E13" s="11" t="s">
        <v>2815</v>
      </c>
      <c r="F13" s="11">
        <v>85</v>
      </c>
      <c r="G13" s="11"/>
      <c r="H13" s="11">
        <v>70</v>
      </c>
      <c r="I13" s="11">
        <v>75</v>
      </c>
      <c r="J13" s="11">
        <v>45</v>
      </c>
    </row>
    <row r="14" spans="1:10" ht="14.25">
      <c r="A14" s="52">
        <v>11</v>
      </c>
      <c r="B14" s="53" t="s">
        <v>632</v>
      </c>
      <c r="C14" s="53" t="s">
        <v>1688</v>
      </c>
      <c r="D14" s="11" t="s">
        <v>2814</v>
      </c>
      <c r="E14" s="11" t="s">
        <v>2815</v>
      </c>
      <c r="F14" s="11">
        <v>85</v>
      </c>
      <c r="G14" s="11"/>
      <c r="H14" s="11">
        <v>70</v>
      </c>
      <c r="I14" s="11">
        <v>75</v>
      </c>
      <c r="J14" s="11">
        <v>45</v>
      </c>
    </row>
    <row r="15" spans="1:10" ht="14.25">
      <c r="A15" s="52">
        <v>12</v>
      </c>
      <c r="B15" s="53" t="s">
        <v>633</v>
      </c>
      <c r="C15" s="53" t="s">
        <v>1688</v>
      </c>
      <c r="D15" s="11" t="s">
        <v>2814</v>
      </c>
      <c r="E15" s="11" t="s">
        <v>2815</v>
      </c>
      <c r="F15" s="11">
        <v>85</v>
      </c>
      <c r="G15" s="11"/>
      <c r="H15" s="11">
        <v>70</v>
      </c>
      <c r="I15" s="11">
        <v>75</v>
      </c>
      <c r="J15" s="11">
        <v>45</v>
      </c>
    </row>
    <row r="16" spans="1:10" ht="14.25">
      <c r="A16" s="52">
        <v>13</v>
      </c>
      <c r="B16" s="53" t="s">
        <v>634</v>
      </c>
      <c r="C16" s="53" t="s">
        <v>1688</v>
      </c>
      <c r="D16" s="54" t="s">
        <v>2814</v>
      </c>
      <c r="E16" s="11" t="s">
        <v>2815</v>
      </c>
      <c r="F16" s="11">
        <v>85</v>
      </c>
      <c r="G16" s="11"/>
      <c r="H16" s="11">
        <v>70</v>
      </c>
      <c r="I16" s="11">
        <v>75</v>
      </c>
      <c r="J16" s="11">
        <v>45</v>
      </c>
    </row>
    <row r="17" spans="1:10" ht="14.25">
      <c r="A17" s="52">
        <v>14</v>
      </c>
      <c r="B17" s="55" t="s">
        <v>2817</v>
      </c>
      <c r="C17" s="55" t="s">
        <v>39</v>
      </c>
      <c r="D17" s="14" t="s">
        <v>174</v>
      </c>
      <c r="E17" s="55" t="s">
        <v>2818</v>
      </c>
      <c r="F17" s="11">
        <v>85</v>
      </c>
      <c r="G17" s="11">
        <v>85</v>
      </c>
      <c r="H17" s="11">
        <v>50</v>
      </c>
      <c r="I17" s="11">
        <v>50</v>
      </c>
      <c r="J17" s="11">
        <v>40</v>
      </c>
    </row>
    <row r="18" spans="1:10" ht="14.25">
      <c r="A18" s="52">
        <v>15</v>
      </c>
      <c r="B18" s="53" t="s">
        <v>2819</v>
      </c>
      <c r="C18" s="55" t="s">
        <v>39</v>
      </c>
      <c r="D18" s="14" t="s">
        <v>138</v>
      </c>
      <c r="E18" s="11" t="s">
        <v>2815</v>
      </c>
      <c r="F18" s="11">
        <v>85</v>
      </c>
      <c r="G18" s="11">
        <v>85</v>
      </c>
      <c r="H18" s="11">
        <v>50</v>
      </c>
      <c r="I18" s="11">
        <v>50</v>
      </c>
      <c r="J18" s="11">
        <v>40</v>
      </c>
    </row>
    <row r="19" spans="1:10" ht="14.25">
      <c r="A19" s="52">
        <v>16</v>
      </c>
      <c r="B19" s="53" t="s">
        <v>2820</v>
      </c>
      <c r="C19" s="55" t="s">
        <v>39</v>
      </c>
      <c r="D19" s="11" t="s">
        <v>2814</v>
      </c>
      <c r="E19" s="11" t="s">
        <v>2821</v>
      </c>
      <c r="F19" s="11">
        <v>95</v>
      </c>
      <c r="G19" s="11">
        <v>85</v>
      </c>
      <c r="H19" s="11">
        <v>50</v>
      </c>
      <c r="I19" s="11">
        <v>50</v>
      </c>
      <c r="J19" s="11">
        <v>40</v>
      </c>
    </row>
    <row r="20" spans="1:10" ht="14.25">
      <c r="A20" s="52">
        <v>17</v>
      </c>
      <c r="B20" s="53" t="s">
        <v>643</v>
      </c>
      <c r="C20" s="55" t="s">
        <v>39</v>
      </c>
      <c r="D20" s="11" t="s">
        <v>2822</v>
      </c>
      <c r="E20" s="55" t="s">
        <v>2823</v>
      </c>
      <c r="F20" s="11" t="s">
        <v>2824</v>
      </c>
      <c r="G20" s="11">
        <v>85</v>
      </c>
      <c r="H20" s="11">
        <v>50</v>
      </c>
      <c r="I20" s="11">
        <v>50</v>
      </c>
      <c r="J20" s="11">
        <v>40</v>
      </c>
    </row>
    <row r="21" spans="1:10" ht="14.25">
      <c r="A21" s="52">
        <v>18</v>
      </c>
      <c r="B21" s="53" t="s">
        <v>2825</v>
      </c>
      <c r="C21" s="55" t="s">
        <v>39</v>
      </c>
      <c r="D21" s="14" t="s">
        <v>174</v>
      </c>
      <c r="E21" s="14" t="s">
        <v>2826</v>
      </c>
      <c r="F21" s="11" t="s">
        <v>2824</v>
      </c>
      <c r="G21" s="11">
        <v>85</v>
      </c>
      <c r="H21" s="11">
        <v>50</v>
      </c>
      <c r="I21" s="11">
        <v>50</v>
      </c>
      <c r="J21" s="11">
        <v>40</v>
      </c>
    </row>
    <row r="22" spans="1:10" ht="14.25">
      <c r="A22" s="52">
        <v>19</v>
      </c>
      <c r="B22" s="53" t="s">
        <v>646</v>
      </c>
      <c r="C22" s="55" t="s">
        <v>39</v>
      </c>
      <c r="D22" s="11" t="s">
        <v>2814</v>
      </c>
      <c r="E22" s="55" t="s">
        <v>2823</v>
      </c>
      <c r="F22" s="11" t="s">
        <v>2824</v>
      </c>
      <c r="G22" s="11">
        <v>85</v>
      </c>
      <c r="H22" s="11">
        <v>50</v>
      </c>
      <c r="I22" s="11">
        <v>50</v>
      </c>
      <c r="J22" s="11">
        <v>40</v>
      </c>
    </row>
    <row r="23" spans="1:10" ht="14.25">
      <c r="A23" s="52">
        <v>20</v>
      </c>
      <c r="B23" s="55" t="s">
        <v>649</v>
      </c>
      <c r="C23" s="55" t="s">
        <v>39</v>
      </c>
      <c r="D23" s="11" t="s">
        <v>2814</v>
      </c>
      <c r="E23" s="11" t="s">
        <v>2815</v>
      </c>
      <c r="F23" s="11">
        <v>85</v>
      </c>
      <c r="G23" s="11">
        <v>85</v>
      </c>
      <c r="H23" s="11">
        <v>50</v>
      </c>
      <c r="I23" s="11">
        <v>50</v>
      </c>
      <c r="J23" s="11">
        <v>40</v>
      </c>
    </row>
    <row r="24" spans="1:10" ht="14.25">
      <c r="A24" s="52">
        <v>21</v>
      </c>
      <c r="B24" s="56" t="s">
        <v>2827</v>
      </c>
      <c r="C24" s="55" t="s">
        <v>43</v>
      </c>
      <c r="D24" s="11" t="s">
        <v>2814</v>
      </c>
      <c r="E24" s="11" t="s">
        <v>2815</v>
      </c>
      <c r="F24" s="11">
        <v>83</v>
      </c>
      <c r="G24" s="11">
        <v>83</v>
      </c>
      <c r="H24" s="11">
        <v>55</v>
      </c>
      <c r="I24" s="11">
        <v>50</v>
      </c>
      <c r="J24" s="11">
        <v>40</v>
      </c>
    </row>
    <row r="25" spans="1:10" ht="14.25">
      <c r="A25" s="52">
        <v>22</v>
      </c>
      <c r="B25" s="56" t="s">
        <v>2828</v>
      </c>
      <c r="C25" s="55" t="s">
        <v>43</v>
      </c>
      <c r="D25" s="11" t="s">
        <v>2814</v>
      </c>
      <c r="E25" s="11" t="s">
        <v>2815</v>
      </c>
      <c r="F25" s="11">
        <v>83</v>
      </c>
      <c r="G25" s="11">
        <v>83</v>
      </c>
      <c r="H25" s="11">
        <v>55</v>
      </c>
      <c r="I25" s="11">
        <v>50</v>
      </c>
      <c r="J25" s="11">
        <v>40</v>
      </c>
    </row>
    <row r="26" spans="1:10" ht="14.25">
      <c r="A26" s="52">
        <v>23</v>
      </c>
      <c r="B26" s="53" t="s">
        <v>248</v>
      </c>
      <c r="C26" s="55" t="s">
        <v>53</v>
      </c>
      <c r="D26" s="14" t="s">
        <v>174</v>
      </c>
      <c r="E26" s="11" t="s">
        <v>2815</v>
      </c>
      <c r="F26" s="11">
        <v>85</v>
      </c>
      <c r="G26" s="11">
        <v>90</v>
      </c>
      <c r="H26" s="11">
        <v>50</v>
      </c>
      <c r="I26" s="11">
        <v>60</v>
      </c>
      <c r="J26" s="11">
        <v>40</v>
      </c>
    </row>
    <row r="27" spans="1:10" ht="14.25">
      <c r="A27" s="52">
        <v>24</v>
      </c>
      <c r="B27" s="53" t="s">
        <v>2829</v>
      </c>
      <c r="C27" s="55" t="s">
        <v>53</v>
      </c>
      <c r="D27" s="14" t="s">
        <v>174</v>
      </c>
      <c r="E27" s="11" t="s">
        <v>2815</v>
      </c>
      <c r="F27" s="11">
        <v>85</v>
      </c>
      <c r="G27" s="11">
        <v>90</v>
      </c>
      <c r="H27" s="11">
        <v>50</v>
      </c>
      <c r="I27" s="11">
        <v>60</v>
      </c>
      <c r="J27" s="11">
        <v>40</v>
      </c>
    </row>
    <row r="28" spans="1:10" ht="14.25">
      <c r="A28" s="52">
        <v>25</v>
      </c>
      <c r="B28" s="53" t="s">
        <v>2746</v>
      </c>
      <c r="C28" s="55" t="s">
        <v>53</v>
      </c>
      <c r="D28" s="11" t="s">
        <v>2822</v>
      </c>
      <c r="E28" s="11" t="s">
        <v>2815</v>
      </c>
      <c r="F28" s="11">
        <v>85</v>
      </c>
      <c r="G28" s="11">
        <v>90</v>
      </c>
      <c r="H28" s="11">
        <v>50</v>
      </c>
      <c r="I28" s="11">
        <v>60</v>
      </c>
      <c r="J28" s="11">
        <v>40</v>
      </c>
    </row>
    <row r="29" spans="1:10" ht="14.25">
      <c r="A29" s="52">
        <v>26</v>
      </c>
      <c r="B29" s="53" t="s">
        <v>2830</v>
      </c>
      <c r="C29" s="55" t="s">
        <v>53</v>
      </c>
      <c r="D29" s="11" t="s">
        <v>2814</v>
      </c>
      <c r="E29" s="11" t="s">
        <v>2815</v>
      </c>
      <c r="F29" s="11">
        <v>85</v>
      </c>
      <c r="G29" s="11">
        <v>90</v>
      </c>
      <c r="H29" s="11">
        <v>50</v>
      </c>
      <c r="I29" s="11">
        <v>60</v>
      </c>
      <c r="J29" s="11">
        <v>40</v>
      </c>
    </row>
    <row r="30" spans="1:10" ht="14.25">
      <c r="A30" s="52">
        <v>27</v>
      </c>
      <c r="B30" s="53" t="s">
        <v>2831</v>
      </c>
      <c r="C30" s="55" t="s">
        <v>2832</v>
      </c>
      <c r="D30" s="11" t="s">
        <v>2814</v>
      </c>
      <c r="E30" s="11" t="s">
        <v>2815</v>
      </c>
      <c r="F30" s="11">
        <v>80</v>
      </c>
      <c r="G30" s="11">
        <v>83</v>
      </c>
      <c r="H30" s="11">
        <v>50</v>
      </c>
      <c r="I30" s="11">
        <v>50</v>
      </c>
      <c r="J30" s="11">
        <v>60</v>
      </c>
    </row>
    <row r="31" spans="1:10" ht="14.25">
      <c r="A31" s="52">
        <v>28</v>
      </c>
      <c r="B31" s="53" t="s">
        <v>684</v>
      </c>
      <c r="C31" s="55" t="s">
        <v>2832</v>
      </c>
      <c r="D31" s="11" t="s">
        <v>2814</v>
      </c>
      <c r="E31" s="11" t="s">
        <v>2815</v>
      </c>
      <c r="F31" s="11">
        <v>80</v>
      </c>
      <c r="G31" s="11">
        <v>83</v>
      </c>
      <c r="H31" s="11">
        <v>50</v>
      </c>
      <c r="I31" s="11">
        <v>50</v>
      </c>
      <c r="J31" s="11">
        <v>60</v>
      </c>
    </row>
    <row r="32" spans="1:10" ht="14.25">
      <c r="A32" s="52">
        <v>29</v>
      </c>
      <c r="B32" s="53" t="s">
        <v>2833</v>
      </c>
      <c r="C32" s="55" t="s">
        <v>60</v>
      </c>
      <c r="D32" s="11" t="s">
        <v>2814</v>
      </c>
      <c r="E32" s="11" t="s">
        <v>2821</v>
      </c>
      <c r="F32" s="11">
        <v>95</v>
      </c>
      <c r="G32" s="11">
        <v>80</v>
      </c>
      <c r="H32" s="11">
        <v>50</v>
      </c>
      <c r="I32" s="11">
        <v>50</v>
      </c>
      <c r="J32" s="11">
        <v>60</v>
      </c>
    </row>
    <row r="33" spans="1:10" ht="14.25">
      <c r="A33" s="52">
        <v>30</v>
      </c>
      <c r="B33" s="53" t="s">
        <v>698</v>
      </c>
      <c r="C33" s="55" t="s">
        <v>67</v>
      </c>
      <c r="D33" s="11" t="s">
        <v>2822</v>
      </c>
      <c r="E33" s="11" t="s">
        <v>2815</v>
      </c>
      <c r="F33" s="11">
        <v>80</v>
      </c>
      <c r="G33" s="11">
        <v>82</v>
      </c>
      <c r="H33" s="11">
        <v>50</v>
      </c>
      <c r="I33" s="11">
        <v>50</v>
      </c>
      <c r="J33" s="11">
        <v>60</v>
      </c>
    </row>
    <row r="34" spans="1:10" ht="14.25">
      <c r="A34" s="52">
        <v>31</v>
      </c>
      <c r="B34" s="53" t="s">
        <v>700</v>
      </c>
      <c r="C34" s="55" t="s">
        <v>67</v>
      </c>
      <c r="D34" s="11" t="s">
        <v>2822</v>
      </c>
      <c r="E34" s="11" t="s">
        <v>2815</v>
      </c>
      <c r="F34" s="11">
        <v>80</v>
      </c>
      <c r="G34" s="11">
        <v>82</v>
      </c>
      <c r="H34" s="11">
        <v>50</v>
      </c>
      <c r="I34" s="11">
        <v>50</v>
      </c>
      <c r="J34" s="11">
        <v>60</v>
      </c>
    </row>
    <row r="35" spans="1:10" ht="14.25">
      <c r="A35" s="52">
        <v>32</v>
      </c>
      <c r="B35" s="53" t="s">
        <v>701</v>
      </c>
      <c r="C35" s="55" t="s">
        <v>702</v>
      </c>
      <c r="D35" s="11" t="s">
        <v>2834</v>
      </c>
      <c r="E35" s="11" t="s">
        <v>2821</v>
      </c>
      <c r="F35" s="11">
        <v>95</v>
      </c>
      <c r="G35" s="11">
        <v>80</v>
      </c>
      <c r="H35" s="11">
        <v>50</v>
      </c>
      <c r="I35" s="11">
        <v>50</v>
      </c>
      <c r="J35" s="11">
        <v>60</v>
      </c>
    </row>
    <row r="36" spans="1:10" ht="14.25">
      <c r="A36" s="52">
        <v>33</v>
      </c>
      <c r="B36" s="53" t="s">
        <v>710</v>
      </c>
      <c r="C36" s="55" t="s">
        <v>2835</v>
      </c>
      <c r="D36" s="11" t="s">
        <v>2822</v>
      </c>
      <c r="E36" s="11" t="s">
        <v>2821</v>
      </c>
      <c r="F36" s="11">
        <v>90</v>
      </c>
      <c r="G36" s="11">
        <v>85</v>
      </c>
      <c r="H36" s="11">
        <v>50</v>
      </c>
      <c r="I36" s="11">
        <v>50</v>
      </c>
      <c r="J36" s="11">
        <v>60</v>
      </c>
    </row>
    <row r="37" spans="1:10" ht="14.25">
      <c r="A37" s="52">
        <v>34</v>
      </c>
      <c r="B37" s="53" t="s">
        <v>711</v>
      </c>
      <c r="C37" s="55" t="s">
        <v>2835</v>
      </c>
      <c r="D37" s="11" t="s">
        <v>2822</v>
      </c>
      <c r="E37" s="11" t="s">
        <v>2821</v>
      </c>
      <c r="F37" s="11">
        <v>90</v>
      </c>
      <c r="G37" s="11">
        <v>85</v>
      </c>
      <c r="H37" s="11">
        <v>50</v>
      </c>
      <c r="I37" s="11">
        <v>50</v>
      </c>
      <c r="J37" s="11">
        <v>60</v>
      </c>
    </row>
    <row r="38" spans="1:10" ht="14.25">
      <c r="A38" s="52">
        <v>35</v>
      </c>
      <c r="B38" s="53" t="s">
        <v>712</v>
      </c>
      <c r="C38" s="55" t="s">
        <v>2835</v>
      </c>
      <c r="D38" s="11" t="s">
        <v>2822</v>
      </c>
      <c r="E38" s="11" t="s">
        <v>2815</v>
      </c>
      <c r="F38" s="11">
        <v>90</v>
      </c>
      <c r="G38" s="11">
        <v>85</v>
      </c>
      <c r="H38" s="11">
        <v>50</v>
      </c>
      <c r="I38" s="11">
        <v>50</v>
      </c>
      <c r="J38" s="11">
        <v>60</v>
      </c>
    </row>
    <row r="39" spans="1:10" ht="14.25">
      <c r="A39" s="52">
        <v>36</v>
      </c>
      <c r="B39" s="53" t="s">
        <v>2836</v>
      </c>
      <c r="C39" s="55" t="s">
        <v>76</v>
      </c>
      <c r="D39" s="11" t="s">
        <v>2822</v>
      </c>
      <c r="E39" s="11" t="s">
        <v>2815</v>
      </c>
      <c r="F39" s="11">
        <v>50</v>
      </c>
      <c r="G39" s="11"/>
      <c r="H39" s="11">
        <v>50</v>
      </c>
      <c r="I39" s="11">
        <v>50</v>
      </c>
      <c r="J39" s="11">
        <v>90</v>
      </c>
    </row>
    <row r="40" spans="1:10" ht="14.25">
      <c r="A40" s="52">
        <v>37</v>
      </c>
      <c r="B40" s="53" t="s">
        <v>2770</v>
      </c>
      <c r="C40" s="55" t="s">
        <v>76</v>
      </c>
      <c r="D40" s="11" t="s">
        <v>2814</v>
      </c>
      <c r="E40" s="11" t="s">
        <v>2815</v>
      </c>
      <c r="F40" s="11">
        <v>50</v>
      </c>
      <c r="G40" s="11"/>
      <c r="H40" s="11">
        <v>50</v>
      </c>
      <c r="I40" s="11">
        <v>50</v>
      </c>
      <c r="J40" s="11">
        <v>90</v>
      </c>
    </row>
    <row r="41" spans="1:10" ht="14.25">
      <c r="A41" s="52">
        <v>38</v>
      </c>
      <c r="B41" s="53" t="s">
        <v>2771</v>
      </c>
      <c r="C41" s="55" t="s">
        <v>76</v>
      </c>
      <c r="D41" s="11" t="s">
        <v>2822</v>
      </c>
      <c r="E41" s="11" t="s">
        <v>2815</v>
      </c>
      <c r="F41" s="11">
        <v>50</v>
      </c>
      <c r="G41" s="11"/>
      <c r="H41" s="11">
        <v>50</v>
      </c>
      <c r="I41" s="11">
        <v>50</v>
      </c>
      <c r="J41" s="11">
        <v>90</v>
      </c>
    </row>
    <row r="42" spans="1:10" ht="14.25">
      <c r="A42" s="52">
        <v>39</v>
      </c>
      <c r="B42" s="53" t="s">
        <v>2772</v>
      </c>
      <c r="C42" s="55" t="s">
        <v>76</v>
      </c>
      <c r="D42" s="11" t="s">
        <v>2814</v>
      </c>
      <c r="E42" s="11" t="s">
        <v>2815</v>
      </c>
      <c r="F42" s="11">
        <v>50</v>
      </c>
      <c r="G42" s="11"/>
      <c r="H42" s="11">
        <v>50</v>
      </c>
      <c r="I42" s="11">
        <v>50</v>
      </c>
      <c r="J42" s="11">
        <v>90</v>
      </c>
    </row>
    <row r="43" spans="1:10" ht="14.25">
      <c r="A43" s="52">
        <v>40</v>
      </c>
      <c r="B43" s="53" t="s">
        <v>2774</v>
      </c>
      <c r="C43" s="55" t="s">
        <v>76</v>
      </c>
      <c r="D43" s="11" t="s">
        <v>2837</v>
      </c>
      <c r="E43" s="11" t="s">
        <v>2815</v>
      </c>
      <c r="F43" s="11">
        <v>50</v>
      </c>
      <c r="G43" s="11"/>
      <c r="H43" s="11">
        <v>50</v>
      </c>
      <c r="I43" s="11">
        <v>50</v>
      </c>
      <c r="J43" s="11">
        <v>90</v>
      </c>
    </row>
    <row r="44" spans="1:10" ht="14.25">
      <c r="A44" s="52">
        <v>41</v>
      </c>
      <c r="B44" s="53" t="s">
        <v>723</v>
      </c>
      <c r="C44" s="55" t="s">
        <v>76</v>
      </c>
      <c r="D44" s="11" t="s">
        <v>2837</v>
      </c>
      <c r="E44" s="11" t="s">
        <v>2815</v>
      </c>
      <c r="F44" s="11">
        <v>50</v>
      </c>
      <c r="G44" s="11"/>
      <c r="H44" s="11">
        <v>50</v>
      </c>
      <c r="I44" s="11">
        <v>50</v>
      </c>
      <c r="J44" s="11">
        <v>90</v>
      </c>
    </row>
    <row r="45" spans="1:10" ht="14.25">
      <c r="A45" s="52">
        <v>42</v>
      </c>
      <c r="B45" s="53" t="s">
        <v>724</v>
      </c>
      <c r="C45" s="55" t="s">
        <v>76</v>
      </c>
      <c r="D45" s="11" t="s">
        <v>2814</v>
      </c>
      <c r="E45" s="11" t="s">
        <v>2815</v>
      </c>
      <c r="F45" s="11">
        <v>50</v>
      </c>
      <c r="G45" s="11"/>
      <c r="H45" s="11">
        <v>50</v>
      </c>
      <c r="I45" s="11">
        <v>50</v>
      </c>
      <c r="J45" s="11">
        <v>90</v>
      </c>
    </row>
    <row r="46" spans="1:10" ht="14.25">
      <c r="A46" s="52">
        <v>43</v>
      </c>
      <c r="B46" s="53" t="s">
        <v>2838</v>
      </c>
      <c r="C46" s="55" t="s">
        <v>76</v>
      </c>
      <c r="D46" s="11" t="s">
        <v>2814</v>
      </c>
      <c r="E46" s="11" t="s">
        <v>2815</v>
      </c>
      <c r="F46" s="11">
        <v>50</v>
      </c>
      <c r="G46" s="11"/>
      <c r="H46" s="11">
        <v>50</v>
      </c>
      <c r="I46" s="11">
        <v>50</v>
      </c>
      <c r="J46" s="11">
        <v>90</v>
      </c>
    </row>
    <row r="47" spans="1:10" ht="14.25">
      <c r="A47" s="52">
        <v>44</v>
      </c>
      <c r="B47" s="53" t="s">
        <v>730</v>
      </c>
      <c r="C47" s="55" t="s">
        <v>76</v>
      </c>
      <c r="D47" s="11" t="s">
        <v>2814</v>
      </c>
      <c r="E47" s="11" t="s">
        <v>2815</v>
      </c>
      <c r="F47" s="11">
        <v>50</v>
      </c>
      <c r="G47" s="11"/>
      <c r="H47" s="11">
        <v>50</v>
      </c>
      <c r="I47" s="11">
        <v>50</v>
      </c>
      <c r="J47" s="11">
        <v>90</v>
      </c>
    </row>
    <row r="48" spans="1:10" ht="14.25">
      <c r="A48" s="52">
        <v>45</v>
      </c>
      <c r="B48" s="53" t="s">
        <v>732</v>
      </c>
      <c r="C48" s="55" t="s">
        <v>76</v>
      </c>
      <c r="D48" s="11" t="s">
        <v>2814</v>
      </c>
      <c r="E48" s="11" t="s">
        <v>2815</v>
      </c>
      <c r="F48" s="11">
        <v>50</v>
      </c>
      <c r="G48" s="11"/>
      <c r="H48" s="11">
        <v>50</v>
      </c>
      <c r="I48" s="11">
        <v>50</v>
      </c>
      <c r="J48" s="11">
        <v>90</v>
      </c>
    </row>
    <row r="49" spans="1:10" ht="14.25">
      <c r="A49" s="52">
        <v>46</v>
      </c>
      <c r="B49" s="53" t="s">
        <v>2839</v>
      </c>
      <c r="C49" s="55" t="s">
        <v>2840</v>
      </c>
      <c r="D49" s="11" t="s">
        <v>2822</v>
      </c>
      <c r="E49" s="11" t="s">
        <v>2821</v>
      </c>
      <c r="F49" s="11">
        <v>95</v>
      </c>
      <c r="G49" s="11">
        <v>85</v>
      </c>
      <c r="H49" s="11">
        <v>50</v>
      </c>
      <c r="I49" s="11">
        <v>50</v>
      </c>
      <c r="J49" s="11">
        <v>95</v>
      </c>
    </row>
    <row r="50" spans="1:10" ht="14.25">
      <c r="A50" s="52">
        <v>47</v>
      </c>
      <c r="B50" s="53" t="s">
        <v>740</v>
      </c>
      <c r="C50" s="57" t="s">
        <v>386</v>
      </c>
      <c r="D50" s="11" t="s">
        <v>2822</v>
      </c>
      <c r="E50" s="11" t="s">
        <v>2821</v>
      </c>
      <c r="F50" s="11">
        <v>95</v>
      </c>
      <c r="G50" s="11">
        <v>85</v>
      </c>
      <c r="H50" s="11">
        <v>50</v>
      </c>
      <c r="I50" s="11">
        <v>50</v>
      </c>
      <c r="J50" s="11">
        <v>95</v>
      </c>
    </row>
    <row r="51" spans="1:10" ht="14.25">
      <c r="A51" s="52">
        <v>48</v>
      </c>
      <c r="B51" s="53" t="s">
        <v>2841</v>
      </c>
      <c r="C51" s="55" t="s">
        <v>82</v>
      </c>
      <c r="D51" s="11" t="s">
        <v>2822</v>
      </c>
      <c r="E51" s="11" t="s">
        <v>2821</v>
      </c>
      <c r="F51" s="11">
        <v>95</v>
      </c>
      <c r="G51" s="11">
        <v>85</v>
      </c>
      <c r="H51" s="11">
        <v>50</v>
      </c>
      <c r="I51" s="11">
        <v>50</v>
      </c>
      <c r="J51" s="11">
        <v>95</v>
      </c>
    </row>
    <row r="52" spans="1:10" ht="14.25">
      <c r="A52" s="52">
        <v>49</v>
      </c>
      <c r="B52" s="53" t="s">
        <v>743</v>
      </c>
      <c r="C52" s="55" t="s">
        <v>82</v>
      </c>
      <c r="D52" s="11" t="s">
        <v>2822</v>
      </c>
      <c r="E52" s="11" t="s">
        <v>2821</v>
      </c>
      <c r="F52" s="11">
        <v>95</v>
      </c>
      <c r="G52" s="11">
        <v>85</v>
      </c>
      <c r="H52" s="11">
        <v>50</v>
      </c>
      <c r="I52" s="11">
        <v>50</v>
      </c>
      <c r="J52" s="11">
        <v>95</v>
      </c>
    </row>
    <row r="53" spans="1:10" ht="14.25">
      <c r="A53" s="52">
        <v>50</v>
      </c>
      <c r="B53" s="53" t="s">
        <v>2842</v>
      </c>
      <c r="C53" s="55" t="s">
        <v>82</v>
      </c>
      <c r="D53" s="11" t="s">
        <v>2822</v>
      </c>
      <c r="E53" s="11" t="s">
        <v>2815</v>
      </c>
      <c r="F53" s="11">
        <v>85</v>
      </c>
      <c r="G53" s="11">
        <v>85</v>
      </c>
      <c r="H53" s="11">
        <v>50</v>
      </c>
      <c r="I53" s="11">
        <v>50</v>
      </c>
      <c r="J53" s="11">
        <v>95</v>
      </c>
    </row>
    <row r="54" spans="1:10" ht="14.25">
      <c r="A54" s="52">
        <v>51</v>
      </c>
      <c r="B54" s="53" t="s">
        <v>2784</v>
      </c>
      <c r="C54" s="55" t="s">
        <v>82</v>
      </c>
      <c r="D54" s="11" t="s">
        <v>2822</v>
      </c>
      <c r="E54" s="11" t="s">
        <v>2815</v>
      </c>
      <c r="F54" s="11">
        <v>85</v>
      </c>
      <c r="G54" s="11">
        <v>85</v>
      </c>
      <c r="H54" s="11">
        <v>50</v>
      </c>
      <c r="I54" s="11">
        <v>50</v>
      </c>
      <c r="J54" s="11">
        <v>95</v>
      </c>
    </row>
    <row r="55" spans="1:10" ht="14.25">
      <c r="A55" s="52">
        <v>52</v>
      </c>
      <c r="B55" s="53" t="s">
        <v>2786</v>
      </c>
      <c r="C55" s="55" t="s">
        <v>82</v>
      </c>
      <c r="D55" s="11" t="s">
        <v>2822</v>
      </c>
      <c r="E55" s="11" t="s">
        <v>2843</v>
      </c>
      <c r="F55" s="11" t="s">
        <v>2824</v>
      </c>
      <c r="G55" s="11">
        <v>85</v>
      </c>
      <c r="H55" s="11">
        <v>50</v>
      </c>
      <c r="I55" s="11">
        <v>50</v>
      </c>
      <c r="J55" s="11">
        <v>95</v>
      </c>
    </row>
    <row r="56" spans="1:10" ht="14.25">
      <c r="A56" s="52">
        <v>53</v>
      </c>
      <c r="B56" s="53" t="s">
        <v>2787</v>
      </c>
      <c r="C56" s="55" t="s">
        <v>82</v>
      </c>
      <c r="D56" s="11" t="s">
        <v>2822</v>
      </c>
      <c r="E56" s="11" t="s">
        <v>2815</v>
      </c>
      <c r="F56" s="11">
        <v>85</v>
      </c>
      <c r="G56" s="11">
        <v>85</v>
      </c>
      <c r="H56" s="11">
        <v>50</v>
      </c>
      <c r="I56" s="11">
        <v>50</v>
      </c>
      <c r="J56" s="11">
        <v>95</v>
      </c>
    </row>
    <row r="57" spans="1:10" ht="14.25">
      <c r="A57" s="52">
        <v>54</v>
      </c>
      <c r="B57" s="53" t="s">
        <v>2788</v>
      </c>
      <c r="C57" s="55" t="s">
        <v>82</v>
      </c>
      <c r="D57" s="11" t="s">
        <v>2822</v>
      </c>
      <c r="E57" s="11" t="s">
        <v>2815</v>
      </c>
      <c r="F57" s="11">
        <v>85</v>
      </c>
      <c r="G57" s="11">
        <v>85</v>
      </c>
      <c r="H57" s="11">
        <v>50</v>
      </c>
      <c r="I57" s="11">
        <v>50</v>
      </c>
      <c r="J57" s="11">
        <v>95</v>
      </c>
    </row>
    <row r="58" spans="1:10" ht="14.25">
      <c r="A58" s="52">
        <v>55</v>
      </c>
      <c r="B58" s="53" t="s">
        <v>746</v>
      </c>
      <c r="C58" s="55" t="s">
        <v>82</v>
      </c>
      <c r="D58" s="11" t="s">
        <v>2822</v>
      </c>
      <c r="E58" s="11" t="s">
        <v>2843</v>
      </c>
      <c r="F58" s="11" t="s">
        <v>2824</v>
      </c>
      <c r="G58" s="11">
        <v>85</v>
      </c>
      <c r="H58" s="11">
        <v>50</v>
      </c>
      <c r="I58" s="11">
        <v>50</v>
      </c>
      <c r="J58" s="11">
        <v>95</v>
      </c>
    </row>
    <row r="59" spans="1:10" ht="14.25">
      <c r="A59" s="52">
        <v>56</v>
      </c>
      <c r="B59" s="53" t="s">
        <v>747</v>
      </c>
      <c r="C59" s="55" t="s">
        <v>82</v>
      </c>
      <c r="D59" s="11" t="s">
        <v>2822</v>
      </c>
      <c r="E59" s="11" t="s">
        <v>2821</v>
      </c>
      <c r="F59" s="11">
        <v>95</v>
      </c>
      <c r="G59" s="11">
        <v>85</v>
      </c>
      <c r="H59" s="11">
        <v>50</v>
      </c>
      <c r="I59" s="11">
        <v>50</v>
      </c>
      <c r="J59" s="11">
        <v>95</v>
      </c>
    </row>
    <row r="60" spans="1:10" ht="14.25">
      <c r="A60" s="52">
        <v>57</v>
      </c>
      <c r="B60" s="53" t="s">
        <v>2789</v>
      </c>
      <c r="C60" s="55" t="s">
        <v>82</v>
      </c>
      <c r="D60" s="11" t="s">
        <v>2837</v>
      </c>
      <c r="E60" s="11" t="s">
        <v>2815</v>
      </c>
      <c r="F60" s="11">
        <v>85</v>
      </c>
      <c r="G60" s="11">
        <v>85</v>
      </c>
      <c r="H60" s="11">
        <v>50</v>
      </c>
      <c r="I60" s="11">
        <v>50</v>
      </c>
      <c r="J60" s="11">
        <v>95</v>
      </c>
    </row>
    <row r="61" spans="1:10" ht="14.25">
      <c r="A61" s="52">
        <v>58</v>
      </c>
      <c r="B61" s="53" t="s">
        <v>772</v>
      </c>
      <c r="C61" s="55" t="s">
        <v>2790</v>
      </c>
      <c r="D61" s="11" t="s">
        <v>2822</v>
      </c>
      <c r="E61" s="11" t="s">
        <v>2821</v>
      </c>
      <c r="F61" s="11">
        <v>98</v>
      </c>
      <c r="G61" s="11"/>
      <c r="H61" s="11"/>
      <c r="I61" s="11" t="s">
        <v>216</v>
      </c>
      <c r="J61" s="11">
        <v>95</v>
      </c>
    </row>
    <row r="62" spans="1:10" ht="14.25">
      <c r="A62" s="52">
        <v>59</v>
      </c>
      <c r="B62" s="53" t="s">
        <v>778</v>
      </c>
      <c r="C62" s="53" t="s">
        <v>779</v>
      </c>
      <c r="D62" s="11" t="s">
        <v>2822</v>
      </c>
      <c r="E62" s="11" t="s">
        <v>2821</v>
      </c>
      <c r="F62" s="11">
        <v>98</v>
      </c>
      <c r="G62" s="11"/>
      <c r="H62" s="11"/>
      <c r="I62" s="11" t="s">
        <v>216</v>
      </c>
      <c r="J62" s="11">
        <v>95</v>
      </c>
    </row>
    <row r="63" spans="1:10" ht="14.25">
      <c r="A63" s="52">
        <v>60</v>
      </c>
      <c r="B63" s="53" t="s">
        <v>780</v>
      </c>
      <c r="C63" s="53" t="s">
        <v>779</v>
      </c>
      <c r="D63" s="11" t="s">
        <v>2822</v>
      </c>
      <c r="E63" s="11" t="s">
        <v>2821</v>
      </c>
      <c r="F63" s="11">
        <v>98</v>
      </c>
      <c r="G63" s="11"/>
      <c r="H63" s="11"/>
      <c r="I63" s="11" t="s">
        <v>216</v>
      </c>
      <c r="J63" s="11">
        <v>95</v>
      </c>
    </row>
    <row r="64" spans="1:10" ht="14.25">
      <c r="A64" s="52">
        <v>61</v>
      </c>
      <c r="B64" s="53" t="s">
        <v>781</v>
      </c>
      <c r="C64" s="53" t="s">
        <v>779</v>
      </c>
      <c r="D64" s="11" t="s">
        <v>2822</v>
      </c>
      <c r="E64" s="11" t="s">
        <v>2821</v>
      </c>
      <c r="F64" s="11">
        <v>98</v>
      </c>
      <c r="G64" s="11"/>
      <c r="H64" s="11"/>
      <c r="I64" s="11" t="s">
        <v>216</v>
      </c>
      <c r="J64" s="11">
        <v>95</v>
      </c>
    </row>
    <row r="65" spans="1:10" ht="14.25">
      <c r="A65" s="52">
        <v>62</v>
      </c>
      <c r="B65" s="53" t="s">
        <v>457</v>
      </c>
      <c r="C65" s="53" t="s">
        <v>779</v>
      </c>
      <c r="D65" s="11" t="s">
        <v>2837</v>
      </c>
      <c r="E65" s="11" t="s">
        <v>2821</v>
      </c>
      <c r="F65" s="11">
        <v>98</v>
      </c>
      <c r="G65" s="11"/>
      <c r="H65" s="11"/>
      <c r="I65" s="11"/>
      <c r="J65" s="11">
        <v>95</v>
      </c>
    </row>
    <row r="66" spans="1:10" ht="14.25">
      <c r="A66" s="52">
        <v>63</v>
      </c>
      <c r="B66" s="53" t="s">
        <v>785</v>
      </c>
      <c r="C66" s="53" t="s">
        <v>779</v>
      </c>
      <c r="D66" s="11" t="s">
        <v>2837</v>
      </c>
      <c r="E66" s="11" t="s">
        <v>2821</v>
      </c>
      <c r="F66" s="11">
        <v>98</v>
      </c>
      <c r="G66" s="11"/>
      <c r="H66" s="11"/>
      <c r="I66" s="11"/>
      <c r="J66" s="11">
        <v>95</v>
      </c>
    </row>
    <row r="67" spans="1:10" ht="14.25">
      <c r="A67" s="52">
        <v>64</v>
      </c>
      <c r="B67" s="53" t="s">
        <v>786</v>
      </c>
      <c r="C67" s="53" t="s">
        <v>779</v>
      </c>
      <c r="D67" s="11" t="s">
        <v>2837</v>
      </c>
      <c r="E67" s="11" t="s">
        <v>2821</v>
      </c>
      <c r="F67" s="11">
        <v>98</v>
      </c>
      <c r="G67" s="11"/>
      <c r="H67" s="11"/>
      <c r="I67" s="11"/>
      <c r="J67" s="11">
        <v>95</v>
      </c>
    </row>
    <row r="68" spans="1:10" ht="14.25">
      <c r="A68" s="52">
        <v>65</v>
      </c>
      <c r="B68" s="53" t="s">
        <v>478</v>
      </c>
      <c r="C68" s="53" t="s">
        <v>779</v>
      </c>
      <c r="D68" s="11" t="s">
        <v>2837</v>
      </c>
      <c r="E68" s="11" t="s">
        <v>2821</v>
      </c>
      <c r="F68" s="11">
        <v>98</v>
      </c>
      <c r="G68" s="11"/>
      <c r="H68" s="11"/>
      <c r="I68" s="11"/>
      <c r="J68" s="11">
        <v>95</v>
      </c>
    </row>
    <row r="69" spans="1:10" ht="14.25">
      <c r="A69" s="52">
        <v>66</v>
      </c>
      <c r="B69" s="53" t="s">
        <v>788</v>
      </c>
      <c r="C69" s="53" t="s">
        <v>779</v>
      </c>
      <c r="D69" s="11" t="s">
        <v>2837</v>
      </c>
      <c r="E69" s="11" t="s">
        <v>2821</v>
      </c>
      <c r="F69" s="11">
        <v>98</v>
      </c>
      <c r="G69" s="11"/>
      <c r="H69" s="11"/>
      <c r="I69" s="11"/>
      <c r="J69" s="11">
        <v>95</v>
      </c>
    </row>
    <row r="70" spans="1:10" ht="14.25">
      <c r="A70" s="52">
        <v>67</v>
      </c>
      <c r="B70" s="58" t="s">
        <v>796</v>
      </c>
      <c r="C70" s="53" t="s">
        <v>779</v>
      </c>
      <c r="D70" s="11" t="s">
        <v>2837</v>
      </c>
      <c r="E70" s="11" t="s">
        <v>2821</v>
      </c>
      <c r="F70" s="11">
        <v>98</v>
      </c>
      <c r="G70" s="11"/>
      <c r="H70" s="11"/>
      <c r="I70" s="11"/>
      <c r="J70" s="11">
        <v>95</v>
      </c>
    </row>
    <row r="71" spans="1:10" ht="14.25">
      <c r="A71" s="52">
        <v>68</v>
      </c>
      <c r="B71" s="58" t="s">
        <v>797</v>
      </c>
      <c r="C71" s="53" t="s">
        <v>779</v>
      </c>
      <c r="D71" s="11" t="s">
        <v>2837</v>
      </c>
      <c r="E71" s="11" t="s">
        <v>2821</v>
      </c>
      <c r="F71" s="11">
        <v>98</v>
      </c>
      <c r="G71" s="11"/>
      <c r="H71" s="11"/>
      <c r="I71" s="11"/>
      <c r="J71" s="11">
        <v>95</v>
      </c>
    </row>
    <row r="72" spans="1:10" ht="14.25">
      <c r="A72" s="52">
        <v>69</v>
      </c>
      <c r="B72" s="58" t="s">
        <v>491</v>
      </c>
      <c r="C72" s="53" t="s">
        <v>779</v>
      </c>
      <c r="D72" s="11" t="s">
        <v>2837</v>
      </c>
      <c r="E72" s="11" t="s">
        <v>2821</v>
      </c>
      <c r="F72" s="11">
        <v>98</v>
      </c>
      <c r="G72" s="11"/>
      <c r="H72" s="11"/>
      <c r="I72" s="11"/>
      <c r="J72" s="11">
        <v>95</v>
      </c>
    </row>
    <row r="73" spans="1:10" ht="14.25">
      <c r="A73" s="52">
        <v>70</v>
      </c>
      <c r="B73" s="58" t="s">
        <v>798</v>
      </c>
      <c r="C73" s="53" t="s">
        <v>779</v>
      </c>
      <c r="D73" s="11" t="s">
        <v>2837</v>
      </c>
      <c r="E73" s="11" t="s">
        <v>2821</v>
      </c>
      <c r="F73" s="11">
        <v>98</v>
      </c>
      <c r="G73" s="11"/>
      <c r="H73" s="11"/>
      <c r="I73" s="11"/>
      <c r="J73" s="11">
        <v>95</v>
      </c>
    </row>
    <row r="74" spans="1:10" ht="14.25">
      <c r="A74" s="52">
        <v>71</v>
      </c>
      <c r="B74" s="53" t="s">
        <v>502</v>
      </c>
      <c r="C74" s="53" t="s">
        <v>779</v>
      </c>
      <c r="D74" s="11" t="s">
        <v>2822</v>
      </c>
      <c r="E74" s="11" t="s">
        <v>2821</v>
      </c>
      <c r="F74" s="11">
        <v>98</v>
      </c>
      <c r="G74" s="11"/>
      <c r="H74" s="11"/>
      <c r="I74" s="11"/>
      <c r="J74" s="11">
        <v>95</v>
      </c>
    </row>
    <row r="75" spans="1:10" ht="14.25">
      <c r="A75" s="52">
        <v>72</v>
      </c>
      <c r="B75" s="53" t="s">
        <v>504</v>
      </c>
      <c r="C75" s="53" t="s">
        <v>779</v>
      </c>
      <c r="D75" s="11" t="s">
        <v>2822</v>
      </c>
      <c r="E75" s="11" t="s">
        <v>2821</v>
      </c>
      <c r="F75" s="11">
        <v>98</v>
      </c>
      <c r="G75" s="11"/>
      <c r="H75" s="11"/>
      <c r="I75" s="11"/>
      <c r="J75" s="11">
        <v>95</v>
      </c>
    </row>
    <row r="76" spans="1:10" ht="14.25">
      <c r="A76" s="52">
        <v>73</v>
      </c>
      <c r="B76" s="53" t="s">
        <v>2794</v>
      </c>
      <c r="C76" s="53" t="s">
        <v>779</v>
      </c>
      <c r="D76" s="11" t="s">
        <v>2837</v>
      </c>
      <c r="E76" s="11" t="s">
        <v>2821</v>
      </c>
      <c r="F76" s="11">
        <v>98</v>
      </c>
      <c r="G76" s="11"/>
      <c r="H76" s="11"/>
      <c r="I76" s="11"/>
      <c r="J76" s="11">
        <v>95</v>
      </c>
    </row>
    <row r="77" spans="1:10" ht="14.25">
      <c r="A77" s="52">
        <v>74</v>
      </c>
      <c r="B77" s="53" t="s">
        <v>801</v>
      </c>
      <c r="C77" s="53" t="s">
        <v>779</v>
      </c>
      <c r="D77" s="11" t="s">
        <v>2837</v>
      </c>
      <c r="E77" s="11" t="s">
        <v>2821</v>
      </c>
      <c r="F77" s="11">
        <v>98</v>
      </c>
      <c r="G77" s="11"/>
      <c r="H77" s="11"/>
      <c r="I77" s="11"/>
      <c r="J77" s="11">
        <v>95</v>
      </c>
    </row>
    <row r="78" spans="1:10" ht="14.25">
      <c r="A78" s="52">
        <v>75</v>
      </c>
      <c r="B78" s="53" t="s">
        <v>814</v>
      </c>
      <c r="C78" s="53" t="s">
        <v>815</v>
      </c>
      <c r="D78" s="11" t="s">
        <v>2837</v>
      </c>
      <c r="E78" s="11" t="s">
        <v>2821</v>
      </c>
      <c r="F78" s="11">
        <v>98</v>
      </c>
      <c r="G78" s="11"/>
      <c r="H78" s="11"/>
      <c r="I78" s="11"/>
      <c r="J78" s="11">
        <v>95</v>
      </c>
    </row>
    <row r="79" spans="1:10" ht="14.25">
      <c r="A79" s="52">
        <v>76</v>
      </c>
      <c r="B79" s="53" t="s">
        <v>544</v>
      </c>
      <c r="C79" s="53" t="s">
        <v>815</v>
      </c>
      <c r="D79" s="11" t="s">
        <v>2822</v>
      </c>
      <c r="E79" s="11" t="s">
        <v>2821</v>
      </c>
      <c r="F79" s="11">
        <v>98</v>
      </c>
      <c r="G79" s="11"/>
      <c r="H79" s="11"/>
      <c r="I79" s="11"/>
      <c r="J79" s="11">
        <v>95</v>
      </c>
    </row>
    <row r="80" spans="1:10" ht="14.25">
      <c r="A80" s="52">
        <v>77</v>
      </c>
      <c r="B80" s="53" t="s">
        <v>816</v>
      </c>
      <c r="C80" s="53" t="s">
        <v>815</v>
      </c>
      <c r="D80" s="11" t="s">
        <v>2814</v>
      </c>
      <c r="E80" s="11" t="s">
        <v>2821</v>
      </c>
      <c r="F80" s="11">
        <v>98</v>
      </c>
      <c r="G80" s="11"/>
      <c r="H80" s="11"/>
      <c r="I80" s="11"/>
      <c r="J80" s="11">
        <v>95</v>
      </c>
    </row>
    <row r="81" spans="1:10" ht="14.25">
      <c r="A81" s="52">
        <v>78</v>
      </c>
      <c r="B81" s="53" t="s">
        <v>819</v>
      </c>
      <c r="C81" s="53" t="s">
        <v>815</v>
      </c>
      <c r="D81" s="11" t="s">
        <v>2837</v>
      </c>
      <c r="E81" s="11" t="s">
        <v>2821</v>
      </c>
      <c r="F81" s="11">
        <v>98</v>
      </c>
      <c r="G81" s="11"/>
      <c r="H81" s="11"/>
      <c r="I81" s="11"/>
      <c r="J81" s="11">
        <v>95</v>
      </c>
    </row>
    <row r="82" spans="1:10" ht="14.25">
      <c r="A82" s="52">
        <v>79</v>
      </c>
      <c r="B82" s="53" t="s">
        <v>820</v>
      </c>
      <c r="C82" s="53" t="s">
        <v>815</v>
      </c>
      <c r="D82" s="11" t="s">
        <v>2837</v>
      </c>
      <c r="E82" s="11" t="s">
        <v>2821</v>
      </c>
      <c r="F82" s="11">
        <v>98</v>
      </c>
      <c r="G82" s="11"/>
      <c r="H82" s="11"/>
      <c r="I82" s="11"/>
      <c r="J82" s="11">
        <v>95</v>
      </c>
    </row>
    <row r="83" spans="1:10" ht="14.25">
      <c r="A83" s="52">
        <v>80</v>
      </c>
      <c r="B83" s="53" t="s">
        <v>821</v>
      </c>
      <c r="C83" s="53" t="s">
        <v>815</v>
      </c>
      <c r="D83" s="11" t="s">
        <v>2837</v>
      </c>
      <c r="E83" s="11" t="s">
        <v>2821</v>
      </c>
      <c r="F83" s="11">
        <v>98</v>
      </c>
      <c r="G83" s="11"/>
      <c r="H83" s="11"/>
      <c r="I83" s="11"/>
      <c r="J83" s="11">
        <v>95</v>
      </c>
    </row>
    <row r="84" spans="1:10" ht="14.25">
      <c r="A84" s="52">
        <v>81</v>
      </c>
      <c r="B84" s="53" t="s">
        <v>822</v>
      </c>
      <c r="C84" s="53" t="s">
        <v>815</v>
      </c>
      <c r="D84" s="11" t="s">
        <v>2837</v>
      </c>
      <c r="E84" s="11" t="s">
        <v>2821</v>
      </c>
      <c r="F84" s="11">
        <v>98</v>
      </c>
      <c r="G84" s="11"/>
      <c r="H84" s="11"/>
      <c r="I84" s="11"/>
      <c r="J84" s="11">
        <v>95</v>
      </c>
    </row>
    <row r="85" spans="1:10" ht="14.25">
      <c r="A85" s="52">
        <v>82</v>
      </c>
      <c r="B85" s="53" t="s">
        <v>823</v>
      </c>
      <c r="C85" s="53" t="s">
        <v>815</v>
      </c>
      <c r="D85" s="11" t="s">
        <v>2837</v>
      </c>
      <c r="E85" s="11" t="s">
        <v>2821</v>
      </c>
      <c r="F85" s="11">
        <v>98</v>
      </c>
      <c r="G85" s="11"/>
      <c r="H85" s="11"/>
      <c r="I85" s="11"/>
      <c r="J85" s="11">
        <v>95</v>
      </c>
    </row>
    <row r="86" spans="1:10" ht="14.25">
      <c r="A86" s="52">
        <v>83</v>
      </c>
      <c r="B86" s="53" t="s">
        <v>569</v>
      </c>
      <c r="C86" s="53" t="s">
        <v>815</v>
      </c>
      <c r="D86" s="11" t="s">
        <v>2822</v>
      </c>
      <c r="E86" s="11" t="s">
        <v>2821</v>
      </c>
      <c r="F86" s="11">
        <v>98</v>
      </c>
      <c r="G86" s="11"/>
      <c r="H86" s="11"/>
      <c r="I86" s="11"/>
      <c r="J86" s="11">
        <v>95</v>
      </c>
    </row>
    <row r="87" spans="1:10" ht="14.25">
      <c r="A87" s="52">
        <v>84</v>
      </c>
      <c r="B87" s="53" t="s">
        <v>570</v>
      </c>
      <c r="C87" s="53" t="s">
        <v>815</v>
      </c>
      <c r="D87" s="11" t="s">
        <v>2837</v>
      </c>
      <c r="E87" s="11" t="s">
        <v>2821</v>
      </c>
      <c r="F87" s="11">
        <v>98</v>
      </c>
      <c r="G87" s="11"/>
      <c r="H87" s="11"/>
      <c r="I87" s="11"/>
      <c r="J87" s="11">
        <v>95</v>
      </c>
    </row>
    <row r="88" spans="1:10" ht="14.25">
      <c r="A88" s="52">
        <v>85</v>
      </c>
      <c r="B88" s="53" t="s">
        <v>824</v>
      </c>
      <c r="C88" s="53" t="s">
        <v>815</v>
      </c>
      <c r="D88" s="11" t="s">
        <v>2837</v>
      </c>
      <c r="E88" s="11" t="s">
        <v>2821</v>
      </c>
      <c r="F88" s="11">
        <v>98</v>
      </c>
      <c r="G88" s="11"/>
      <c r="H88" s="11"/>
      <c r="I88" s="11"/>
      <c r="J88" s="11">
        <v>95</v>
      </c>
    </row>
    <row r="89" spans="1:10" ht="14.25">
      <c r="A89" s="52">
        <v>86</v>
      </c>
      <c r="B89" s="53" t="s">
        <v>825</v>
      </c>
      <c r="C89" s="53" t="s">
        <v>815</v>
      </c>
      <c r="D89" s="11" t="s">
        <v>2837</v>
      </c>
      <c r="E89" s="11" t="s">
        <v>2821</v>
      </c>
      <c r="F89" s="11">
        <v>98</v>
      </c>
      <c r="G89" s="11"/>
      <c r="H89" s="11"/>
      <c r="I89" s="11"/>
      <c r="J89" s="11">
        <v>95</v>
      </c>
    </row>
    <row r="90" spans="1:10" ht="14.25">
      <c r="A90" s="52">
        <v>87</v>
      </c>
      <c r="B90" s="53" t="s">
        <v>826</v>
      </c>
      <c r="C90" s="53" t="s">
        <v>2844</v>
      </c>
      <c r="D90" s="11" t="s">
        <v>2822</v>
      </c>
      <c r="E90" s="11" t="s">
        <v>2821</v>
      </c>
      <c r="F90" s="11">
        <v>98</v>
      </c>
      <c r="G90" s="11"/>
      <c r="H90" s="11"/>
      <c r="I90" s="11"/>
      <c r="J90" s="11">
        <v>95</v>
      </c>
    </row>
    <row r="91" spans="1:10" ht="14.25">
      <c r="A91" s="52">
        <v>88</v>
      </c>
      <c r="B91" s="53" t="s">
        <v>2845</v>
      </c>
      <c r="C91" s="53" t="s">
        <v>829</v>
      </c>
      <c r="D91" s="11" t="s">
        <v>2814</v>
      </c>
      <c r="E91" s="11" t="s">
        <v>2815</v>
      </c>
      <c r="F91" s="11">
        <v>99</v>
      </c>
      <c r="G91" s="11"/>
      <c r="H91" s="11"/>
      <c r="I91" s="11"/>
      <c r="J91" s="11"/>
    </row>
    <row r="92" spans="1:10" ht="14.25">
      <c r="A92" s="52">
        <v>89</v>
      </c>
      <c r="B92" s="53" t="s">
        <v>831</v>
      </c>
      <c r="C92" s="53" t="s">
        <v>829</v>
      </c>
      <c r="D92" s="11" t="s">
        <v>2814</v>
      </c>
      <c r="E92" s="11" t="s">
        <v>2815</v>
      </c>
      <c r="F92" s="11">
        <v>99</v>
      </c>
      <c r="G92" s="11"/>
      <c r="H92" s="11"/>
      <c r="I92" s="11"/>
      <c r="J92" s="11"/>
    </row>
    <row r="93" spans="1:10" ht="14.25">
      <c r="A93" s="52">
        <v>90</v>
      </c>
      <c r="B93" s="53" t="s">
        <v>2799</v>
      </c>
      <c r="C93" s="53" t="s">
        <v>829</v>
      </c>
      <c r="D93" s="11" t="s">
        <v>2814</v>
      </c>
      <c r="E93" s="11" t="s">
        <v>2815</v>
      </c>
      <c r="F93" s="11">
        <v>99</v>
      </c>
      <c r="G93" s="11"/>
      <c r="H93" s="11"/>
      <c r="I93" s="11"/>
      <c r="J93" s="11"/>
    </row>
    <row r="94" spans="1:10" ht="14.25">
      <c r="A94" s="52">
        <v>91</v>
      </c>
      <c r="B94" s="53" t="s">
        <v>2800</v>
      </c>
      <c r="C94" s="53" t="s">
        <v>829</v>
      </c>
      <c r="D94" s="11" t="s">
        <v>2814</v>
      </c>
      <c r="E94" s="11" t="s">
        <v>2815</v>
      </c>
      <c r="F94" s="11">
        <v>99</v>
      </c>
      <c r="G94" s="11"/>
      <c r="H94" s="11"/>
      <c r="I94" s="11"/>
      <c r="J94" s="11"/>
    </row>
    <row r="95" spans="1:10" ht="14.25">
      <c r="A95" s="52">
        <v>92</v>
      </c>
      <c r="B95" s="53" t="s">
        <v>2846</v>
      </c>
      <c r="C95" s="53" t="s">
        <v>829</v>
      </c>
      <c r="D95" s="11" t="s">
        <v>2814</v>
      </c>
      <c r="E95" s="11" t="s">
        <v>2815</v>
      </c>
      <c r="F95" s="11">
        <v>99</v>
      </c>
      <c r="G95" s="11"/>
      <c r="H95" s="11"/>
      <c r="I95" s="11"/>
      <c r="J95" s="11"/>
    </row>
  </sheetData>
  <sheetProtection/>
  <mergeCells count="7">
    <mergeCell ref="A1:J1"/>
    <mergeCell ref="F2:J2"/>
    <mergeCell ref="A2:A3"/>
    <mergeCell ref="B2:B3"/>
    <mergeCell ref="C2:C3"/>
    <mergeCell ref="D2:D3"/>
    <mergeCell ref="E2:E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1"/>
  <sheetViews>
    <sheetView workbookViewId="0" topLeftCell="C1">
      <selection activeCell="F16" sqref="F16"/>
    </sheetView>
  </sheetViews>
  <sheetFormatPr defaultColWidth="9.00390625" defaultRowHeight="14.25"/>
  <cols>
    <col min="1" max="1" width="3.25390625" style="0" bestFit="1" customWidth="1"/>
    <col min="2" max="2" width="5.875" style="0" bestFit="1" customWidth="1"/>
    <col min="3" max="3" width="43.00390625" style="0" customWidth="1"/>
    <col min="4" max="4" width="6.75390625" style="0" bestFit="1" customWidth="1"/>
    <col min="5" max="5" width="12.25390625" style="0" bestFit="1" customWidth="1"/>
    <col min="6" max="6" width="7.125" style="0" bestFit="1" customWidth="1"/>
    <col min="7" max="7" width="8.50390625" style="0" customWidth="1"/>
    <col min="8" max="8" width="45.25390625" style="0" bestFit="1" customWidth="1"/>
    <col min="9" max="9" width="27.75390625" style="0" customWidth="1"/>
  </cols>
  <sheetData>
    <row r="1" spans="1:9" ht="18.75">
      <c r="A1" s="28" t="s">
        <v>2847</v>
      </c>
      <c r="B1" s="28"/>
      <c r="C1" s="28"/>
      <c r="D1" s="28"/>
      <c r="E1" s="28"/>
      <c r="F1" s="28"/>
      <c r="G1" s="28"/>
      <c r="H1" s="28"/>
      <c r="I1" s="28"/>
    </row>
    <row r="2" spans="1:9" s="27" customFormat="1" ht="24" customHeight="1">
      <c r="A2" s="29" t="s">
        <v>1890</v>
      </c>
      <c r="B2" s="29" t="s">
        <v>2848</v>
      </c>
      <c r="C2" s="30" t="s">
        <v>2849</v>
      </c>
      <c r="D2" s="29" t="s">
        <v>2850</v>
      </c>
      <c r="E2" s="5" t="s">
        <v>2851</v>
      </c>
      <c r="F2" s="31" t="s">
        <v>2852</v>
      </c>
      <c r="G2" s="4"/>
      <c r="H2" s="5" t="s">
        <v>2853</v>
      </c>
      <c r="I2" s="5" t="s">
        <v>851</v>
      </c>
    </row>
    <row r="3" spans="1:9" ht="24">
      <c r="A3" s="10"/>
      <c r="B3" s="10"/>
      <c r="C3" s="32"/>
      <c r="D3" s="10"/>
      <c r="E3" s="10"/>
      <c r="F3" s="33"/>
      <c r="G3" s="34" t="s">
        <v>2854</v>
      </c>
      <c r="H3" s="35" t="s">
        <v>2855</v>
      </c>
      <c r="I3" s="45"/>
    </row>
    <row r="4" spans="1:9" ht="23.25" customHeight="1">
      <c r="A4" s="11">
        <v>1</v>
      </c>
      <c r="B4" s="11" t="s">
        <v>2856</v>
      </c>
      <c r="C4" s="36" t="s">
        <v>2857</v>
      </c>
      <c r="D4" s="14" t="s">
        <v>2027</v>
      </c>
      <c r="E4" s="37">
        <v>244</v>
      </c>
      <c r="F4" s="38">
        <v>110</v>
      </c>
      <c r="G4" s="38">
        <v>70</v>
      </c>
      <c r="H4" s="36" t="s">
        <v>2858</v>
      </c>
      <c r="I4" s="46" t="s">
        <v>216</v>
      </c>
    </row>
    <row r="5" spans="1:9" ht="23.25" customHeight="1">
      <c r="A5" s="11">
        <v>2</v>
      </c>
      <c r="B5" s="11" t="s">
        <v>2859</v>
      </c>
      <c r="C5" s="14" t="s">
        <v>2860</v>
      </c>
      <c r="D5" s="15" t="s">
        <v>2022</v>
      </c>
      <c r="E5" s="37">
        <v>111.4</v>
      </c>
      <c r="F5" s="38">
        <v>40</v>
      </c>
      <c r="G5" s="38">
        <v>5</v>
      </c>
      <c r="H5" s="39" t="s">
        <v>2861</v>
      </c>
      <c r="I5" s="46"/>
    </row>
    <row r="6" spans="1:9" ht="23.25" customHeight="1">
      <c r="A6" s="11">
        <v>3</v>
      </c>
      <c r="B6" s="11" t="s">
        <v>2862</v>
      </c>
      <c r="C6" s="39" t="s">
        <v>2863</v>
      </c>
      <c r="D6" s="15" t="s">
        <v>1581</v>
      </c>
      <c r="E6" s="37">
        <v>423</v>
      </c>
      <c r="F6" s="38">
        <v>65</v>
      </c>
      <c r="G6" s="38">
        <v>26</v>
      </c>
      <c r="H6" s="36" t="s">
        <v>2864</v>
      </c>
      <c r="I6" s="46"/>
    </row>
    <row r="7" spans="1:9" ht="23.25" customHeight="1">
      <c r="A7" s="11">
        <v>4</v>
      </c>
      <c r="B7" s="11" t="s">
        <v>2865</v>
      </c>
      <c r="C7" s="36" t="s">
        <v>2866</v>
      </c>
      <c r="D7" s="15" t="s">
        <v>1581</v>
      </c>
      <c r="E7" s="37">
        <v>120.7</v>
      </c>
      <c r="F7" s="38">
        <v>25</v>
      </c>
      <c r="G7" s="38">
        <v>12</v>
      </c>
      <c r="H7" s="36" t="s">
        <v>2867</v>
      </c>
      <c r="I7" s="46"/>
    </row>
    <row r="8" spans="1:9" ht="23.25" customHeight="1">
      <c r="A8" s="11">
        <v>5</v>
      </c>
      <c r="B8" s="11" t="s">
        <v>2868</v>
      </c>
      <c r="C8" s="36" t="s">
        <v>2869</v>
      </c>
      <c r="D8" s="15" t="s">
        <v>1581</v>
      </c>
      <c r="E8" s="37">
        <v>35</v>
      </c>
      <c r="F8" s="38">
        <v>15</v>
      </c>
      <c r="G8" s="38">
        <v>5</v>
      </c>
      <c r="H8" s="36" t="s">
        <v>2870</v>
      </c>
      <c r="I8" s="46"/>
    </row>
    <row r="9" spans="1:9" ht="23.25" customHeight="1">
      <c r="A9" s="11">
        <v>6</v>
      </c>
      <c r="B9" s="11" t="s">
        <v>2871</v>
      </c>
      <c r="C9" s="36" t="s">
        <v>2872</v>
      </c>
      <c r="D9" s="36" t="s">
        <v>2873</v>
      </c>
      <c r="E9" s="37">
        <v>130.8</v>
      </c>
      <c r="F9" s="38">
        <v>20</v>
      </c>
      <c r="G9" s="38">
        <v>10</v>
      </c>
      <c r="H9" s="36" t="s">
        <v>2874</v>
      </c>
      <c r="I9" s="46"/>
    </row>
    <row r="10" spans="1:9" ht="23.25" customHeight="1">
      <c r="A10" s="11">
        <v>7</v>
      </c>
      <c r="B10" s="11" t="s">
        <v>2875</v>
      </c>
      <c r="C10" s="36" t="s">
        <v>2876</v>
      </c>
      <c r="D10" s="36" t="s">
        <v>2877</v>
      </c>
      <c r="E10" s="37">
        <v>183.7</v>
      </c>
      <c r="F10" s="40">
        <v>30</v>
      </c>
      <c r="G10" s="40">
        <v>15</v>
      </c>
      <c r="H10" s="36" t="s">
        <v>2878</v>
      </c>
      <c r="I10" s="46"/>
    </row>
    <row r="11" spans="1:9" ht="23.25" customHeight="1">
      <c r="A11" s="11">
        <v>8</v>
      </c>
      <c r="B11" s="11" t="s">
        <v>2879</v>
      </c>
      <c r="C11" s="11" t="s">
        <v>2880</v>
      </c>
      <c r="D11" s="11" t="s">
        <v>639</v>
      </c>
      <c r="E11" s="37">
        <v>49</v>
      </c>
      <c r="F11" s="38">
        <v>31</v>
      </c>
      <c r="G11" s="38">
        <v>31</v>
      </c>
      <c r="H11" s="41" t="s">
        <v>2881</v>
      </c>
      <c r="I11" s="46" t="s">
        <v>2882</v>
      </c>
    </row>
    <row r="12" spans="1:9" ht="23.25" customHeight="1">
      <c r="A12" s="11">
        <v>9</v>
      </c>
      <c r="B12" s="11" t="s">
        <v>2883</v>
      </c>
      <c r="C12" s="14" t="s">
        <v>2884</v>
      </c>
      <c r="D12" s="12" t="s">
        <v>639</v>
      </c>
      <c r="E12" s="42">
        <v>110</v>
      </c>
      <c r="F12" s="38">
        <v>20</v>
      </c>
      <c r="G12" s="38">
        <v>20</v>
      </c>
      <c r="H12" s="41" t="s">
        <v>2885</v>
      </c>
      <c r="I12" s="46" t="s">
        <v>2886</v>
      </c>
    </row>
    <row r="13" spans="1:9" ht="23.25" customHeight="1">
      <c r="A13" s="11">
        <v>10</v>
      </c>
      <c r="B13" s="11" t="s">
        <v>2887</v>
      </c>
      <c r="C13" s="14" t="s">
        <v>2888</v>
      </c>
      <c r="D13" s="12" t="s">
        <v>622</v>
      </c>
      <c r="E13" s="43">
        <v>306</v>
      </c>
      <c r="F13" s="38">
        <v>25</v>
      </c>
      <c r="G13" s="38">
        <v>25</v>
      </c>
      <c r="H13" s="41" t="s">
        <v>2889</v>
      </c>
      <c r="I13" s="46" t="s">
        <v>2890</v>
      </c>
    </row>
    <row r="14" spans="1:9" ht="23.25" customHeight="1">
      <c r="A14" s="11">
        <v>11</v>
      </c>
      <c r="B14" s="11" t="s">
        <v>2891</v>
      </c>
      <c r="C14" s="11" t="s">
        <v>2892</v>
      </c>
      <c r="D14" s="11" t="s">
        <v>639</v>
      </c>
      <c r="E14" s="37">
        <v>77.5</v>
      </c>
      <c r="F14" s="38">
        <v>12</v>
      </c>
      <c r="G14" s="38">
        <v>12</v>
      </c>
      <c r="H14" s="41" t="s">
        <v>2893</v>
      </c>
      <c r="I14" s="46"/>
    </row>
    <row r="15" spans="1:9" ht="23.25" customHeight="1">
      <c r="A15" s="11">
        <v>12</v>
      </c>
      <c r="B15" s="11" t="s">
        <v>2894</v>
      </c>
      <c r="C15" s="14" t="s">
        <v>2895</v>
      </c>
      <c r="D15" s="15" t="s">
        <v>1163</v>
      </c>
      <c r="E15" s="44">
        <v>142</v>
      </c>
      <c r="F15" s="38">
        <v>10</v>
      </c>
      <c r="G15" s="38">
        <v>10</v>
      </c>
      <c r="H15" s="41" t="s">
        <v>2896</v>
      </c>
      <c r="I15" s="46"/>
    </row>
    <row r="16" spans="1:9" ht="23.25" customHeight="1">
      <c r="A16" s="11">
        <v>13</v>
      </c>
      <c r="B16" s="11" t="s">
        <v>2897</v>
      </c>
      <c r="C16" s="11" t="s">
        <v>2898</v>
      </c>
      <c r="D16" s="11" t="s">
        <v>1163</v>
      </c>
      <c r="E16" s="44">
        <v>294</v>
      </c>
      <c r="F16" s="38">
        <v>294</v>
      </c>
      <c r="G16" s="38">
        <v>294</v>
      </c>
      <c r="H16" s="36" t="s">
        <v>2899</v>
      </c>
      <c r="I16" s="36" t="s">
        <v>2900</v>
      </c>
    </row>
    <row r="17" spans="1:9" ht="23.25" customHeight="1">
      <c r="A17" s="11">
        <v>14</v>
      </c>
      <c r="B17" s="11" t="s">
        <v>2901</v>
      </c>
      <c r="C17" s="14" t="s">
        <v>2902</v>
      </c>
      <c r="D17" s="11" t="s">
        <v>1217</v>
      </c>
      <c r="E17" s="44">
        <v>0.5</v>
      </c>
      <c r="F17" s="38">
        <v>0.5</v>
      </c>
      <c r="G17" s="38">
        <v>0.5</v>
      </c>
      <c r="H17" s="39" t="s">
        <v>2903</v>
      </c>
      <c r="I17" s="13" t="s">
        <v>216</v>
      </c>
    </row>
    <row r="18" spans="1:9" ht="23.25" customHeight="1">
      <c r="A18" s="11">
        <v>15</v>
      </c>
      <c r="B18" s="11" t="s">
        <v>2904</v>
      </c>
      <c r="C18" s="14" t="s">
        <v>2905</v>
      </c>
      <c r="D18" s="11" t="s">
        <v>2022</v>
      </c>
      <c r="E18" s="44">
        <v>1.3</v>
      </c>
      <c r="F18" s="38">
        <v>1.3</v>
      </c>
      <c r="G18" s="38">
        <v>1.3</v>
      </c>
      <c r="H18" s="39" t="s">
        <v>2906</v>
      </c>
      <c r="I18" s="13" t="s">
        <v>216</v>
      </c>
    </row>
    <row r="19" spans="1:9" ht="23.25" customHeight="1">
      <c r="A19" s="11">
        <v>16</v>
      </c>
      <c r="B19" s="11" t="s">
        <v>2907</v>
      </c>
      <c r="C19" s="14" t="s">
        <v>2908</v>
      </c>
      <c r="D19" s="14" t="s">
        <v>1217</v>
      </c>
      <c r="E19" s="44">
        <v>0.4</v>
      </c>
      <c r="F19" s="38">
        <v>0.4</v>
      </c>
      <c r="G19" s="38">
        <v>0.4</v>
      </c>
      <c r="H19" s="39" t="s">
        <v>2906</v>
      </c>
      <c r="I19" s="13" t="s">
        <v>216</v>
      </c>
    </row>
    <row r="20" spans="1:9" ht="23.25" customHeight="1">
      <c r="A20" s="11">
        <v>17</v>
      </c>
      <c r="B20" s="11" t="s">
        <v>2909</v>
      </c>
      <c r="C20" s="14" t="s">
        <v>2910</v>
      </c>
      <c r="D20" s="15" t="s">
        <v>1972</v>
      </c>
      <c r="E20" s="37">
        <v>20</v>
      </c>
      <c r="F20" s="38">
        <v>20</v>
      </c>
      <c r="G20" s="38">
        <v>20</v>
      </c>
      <c r="H20" s="41" t="s">
        <v>2911</v>
      </c>
      <c r="I20" s="13"/>
    </row>
    <row r="21" spans="1:9" ht="23.25" customHeight="1">
      <c r="A21" s="11">
        <v>18</v>
      </c>
      <c r="B21" s="11" t="s">
        <v>2912</v>
      </c>
      <c r="C21" s="14" t="s">
        <v>2913</v>
      </c>
      <c r="D21" s="15" t="s">
        <v>622</v>
      </c>
      <c r="E21" s="44">
        <v>6.5</v>
      </c>
      <c r="F21" s="38">
        <v>6.5</v>
      </c>
      <c r="G21" s="38">
        <v>6.5</v>
      </c>
      <c r="H21" s="41" t="s">
        <v>2914</v>
      </c>
      <c r="I21" s="13"/>
    </row>
  </sheetData>
  <sheetProtection/>
  <mergeCells count="8">
    <mergeCell ref="A1:I1"/>
    <mergeCell ref="F2:G2"/>
    <mergeCell ref="A2:A3"/>
    <mergeCell ref="B2:B3"/>
    <mergeCell ref="C2:C3"/>
    <mergeCell ref="D2:D3"/>
    <mergeCell ref="E2:E3"/>
    <mergeCell ref="I2:I3"/>
  </mergeCells>
  <printOptions/>
  <pageMargins left="0.7" right="0.7" top="0.75" bottom="0.75" header="0.3" footer="0.3"/>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H32"/>
  <sheetViews>
    <sheetView workbookViewId="0" topLeftCell="A10">
      <selection activeCell="G25" sqref="G25"/>
    </sheetView>
  </sheetViews>
  <sheetFormatPr defaultColWidth="9.00390625" defaultRowHeight="14.25"/>
  <cols>
    <col min="1" max="1" width="7.125" style="0" bestFit="1" customWidth="1"/>
    <col min="2" max="2" width="8.00390625" style="0" customWidth="1"/>
    <col min="3" max="3" width="5.875" style="0" customWidth="1"/>
    <col min="4" max="4" width="10.75390625" style="0" customWidth="1"/>
    <col min="5" max="5" width="22.00390625" style="0" customWidth="1"/>
    <col min="6" max="6" width="21.625" style="0" customWidth="1"/>
    <col min="7" max="7" width="15.625" style="0" customWidth="1"/>
    <col min="8" max="8" width="33.125" style="0" customWidth="1"/>
  </cols>
  <sheetData>
    <row r="1" spans="1:8" ht="18.75">
      <c r="A1" s="1" t="s">
        <v>2915</v>
      </c>
      <c r="B1" s="1"/>
      <c r="C1" s="1"/>
      <c r="D1" s="1"/>
      <c r="E1" s="1"/>
      <c r="F1" s="1"/>
      <c r="G1" s="1"/>
      <c r="H1" s="1"/>
    </row>
    <row r="2" spans="1:8" ht="14.25" customHeight="1">
      <c r="A2" s="2" t="s">
        <v>837</v>
      </c>
      <c r="B2" s="3" t="s">
        <v>2916</v>
      </c>
      <c r="C2" s="4"/>
      <c r="D2" s="2" t="s">
        <v>2917</v>
      </c>
      <c r="E2" s="5" t="s">
        <v>2918</v>
      </c>
      <c r="F2" s="5" t="s">
        <v>2919</v>
      </c>
      <c r="G2" s="5" t="s">
        <v>2920</v>
      </c>
      <c r="H2" s="6" t="s">
        <v>1900</v>
      </c>
    </row>
    <row r="3" spans="1:8" ht="13.5" customHeight="1">
      <c r="A3" s="7"/>
      <c r="B3" s="8"/>
      <c r="C3" s="9"/>
      <c r="D3" s="6"/>
      <c r="E3" s="10"/>
      <c r="F3" s="10"/>
      <c r="G3" s="10"/>
      <c r="H3" s="7"/>
    </row>
    <row r="4" spans="1:8" ht="14.25">
      <c r="A4" s="11">
        <v>1</v>
      </c>
      <c r="B4" s="12" t="s">
        <v>2921</v>
      </c>
      <c r="C4" s="13"/>
      <c r="D4" s="14" t="s">
        <v>2922</v>
      </c>
      <c r="E4" s="11" t="s">
        <v>2923</v>
      </c>
      <c r="F4" s="14" t="s">
        <v>2686</v>
      </c>
      <c r="G4" s="11">
        <v>15</v>
      </c>
      <c r="H4" s="11" t="s">
        <v>2924</v>
      </c>
    </row>
    <row r="5" spans="1:8" ht="14.25">
      <c r="A5" s="11">
        <v>2</v>
      </c>
      <c r="B5" s="15" t="s">
        <v>2925</v>
      </c>
      <c r="C5" s="13"/>
      <c r="D5" s="11" t="s">
        <v>2926</v>
      </c>
      <c r="E5" s="11" t="s">
        <v>2927</v>
      </c>
      <c r="F5" s="11" t="s">
        <v>2928</v>
      </c>
      <c r="G5" s="11">
        <v>5</v>
      </c>
      <c r="H5" s="11"/>
    </row>
    <row r="6" spans="1:8" ht="14.25">
      <c r="A6" s="16">
        <v>3</v>
      </c>
      <c r="B6" s="12" t="s">
        <v>2929</v>
      </c>
      <c r="C6" s="13"/>
      <c r="D6" s="11" t="s">
        <v>2926</v>
      </c>
      <c r="E6" s="11" t="s">
        <v>2930</v>
      </c>
      <c r="F6" s="11" t="s">
        <v>2931</v>
      </c>
      <c r="G6" s="11">
        <v>5</v>
      </c>
      <c r="H6" s="14" t="s">
        <v>2932</v>
      </c>
    </row>
    <row r="7" spans="1:8" ht="14.25">
      <c r="A7" s="16">
        <v>4</v>
      </c>
      <c r="B7" s="16" t="s">
        <v>2933</v>
      </c>
      <c r="C7" s="11" t="s">
        <v>2934</v>
      </c>
      <c r="D7" s="11" t="s">
        <v>2935</v>
      </c>
      <c r="E7" s="11" t="s">
        <v>2936</v>
      </c>
      <c r="F7" s="11" t="s">
        <v>2937</v>
      </c>
      <c r="G7" s="11">
        <v>5</v>
      </c>
      <c r="H7" s="17" t="s">
        <v>2938</v>
      </c>
    </row>
    <row r="8" spans="1:8" ht="14.25">
      <c r="A8" s="18"/>
      <c r="B8" s="18"/>
      <c r="C8" s="11" t="s">
        <v>2939</v>
      </c>
      <c r="D8" s="11" t="s">
        <v>2935</v>
      </c>
      <c r="E8" s="11" t="s">
        <v>2928</v>
      </c>
      <c r="F8" s="11" t="s">
        <v>2931</v>
      </c>
      <c r="G8" s="11">
        <v>5</v>
      </c>
      <c r="H8" s="19"/>
    </row>
    <row r="9" spans="1:8" ht="14.25">
      <c r="A9" s="11">
        <v>5</v>
      </c>
      <c r="B9" s="12" t="s">
        <v>2940</v>
      </c>
      <c r="C9" s="13"/>
      <c r="D9" s="11" t="s">
        <v>2935</v>
      </c>
      <c r="E9" s="11" t="s">
        <v>2941</v>
      </c>
      <c r="F9" s="11" t="s">
        <v>2941</v>
      </c>
      <c r="G9" s="11">
        <v>5</v>
      </c>
      <c r="H9" s="14" t="s">
        <v>2938</v>
      </c>
    </row>
    <row r="10" spans="1:8" ht="14.25">
      <c r="A10" s="11">
        <v>6</v>
      </c>
      <c r="B10" s="12" t="s">
        <v>2942</v>
      </c>
      <c r="C10" s="13"/>
      <c r="D10" s="11" t="s">
        <v>2935</v>
      </c>
      <c r="E10" s="11" t="s">
        <v>2927</v>
      </c>
      <c r="F10" s="11" t="s">
        <v>2928</v>
      </c>
      <c r="G10" s="11">
        <v>5</v>
      </c>
      <c r="H10" s="11"/>
    </row>
    <row r="11" spans="1:8" ht="14.25">
      <c r="A11" s="11">
        <v>7</v>
      </c>
      <c r="B11" s="12" t="s">
        <v>2943</v>
      </c>
      <c r="C11" s="13"/>
      <c r="D11" s="11" t="s">
        <v>2935</v>
      </c>
      <c r="E11" s="11" t="s">
        <v>2928</v>
      </c>
      <c r="F11" s="11" t="s">
        <v>2931</v>
      </c>
      <c r="G11" s="11">
        <v>10</v>
      </c>
      <c r="H11" s="14" t="s">
        <v>2938</v>
      </c>
    </row>
    <row r="12" spans="1:8" ht="14.25">
      <c r="A12" s="11">
        <v>8</v>
      </c>
      <c r="B12" s="15" t="s">
        <v>2944</v>
      </c>
      <c r="C12" s="13"/>
      <c r="D12" s="11" t="s">
        <v>2935</v>
      </c>
      <c r="E12" s="11" t="s">
        <v>2930</v>
      </c>
      <c r="F12" s="11" t="s">
        <v>2930</v>
      </c>
      <c r="G12" s="11">
        <v>10</v>
      </c>
      <c r="H12" s="14" t="s">
        <v>2945</v>
      </c>
    </row>
    <row r="13" spans="1:8" ht="14.25">
      <c r="A13" s="11">
        <v>9</v>
      </c>
      <c r="B13" s="15" t="s">
        <v>2946</v>
      </c>
      <c r="C13" s="13"/>
      <c r="D13" s="11" t="s">
        <v>2935</v>
      </c>
      <c r="E13" s="11" t="s">
        <v>2927</v>
      </c>
      <c r="F13" s="11" t="s">
        <v>2927</v>
      </c>
      <c r="G13" s="11">
        <v>10</v>
      </c>
      <c r="H13" s="14" t="s">
        <v>2947</v>
      </c>
    </row>
    <row r="14" spans="1:8" ht="14.25">
      <c r="A14" s="11">
        <v>10</v>
      </c>
      <c r="B14" s="12" t="s">
        <v>2948</v>
      </c>
      <c r="C14" s="13"/>
      <c r="D14" s="11" t="s">
        <v>2935</v>
      </c>
      <c r="E14" s="11" t="s">
        <v>2928</v>
      </c>
      <c r="F14" s="11" t="s">
        <v>2931</v>
      </c>
      <c r="G14" s="11">
        <v>5</v>
      </c>
      <c r="H14" s="14" t="s">
        <v>2938</v>
      </c>
    </row>
    <row r="15" spans="1:8" ht="14.25">
      <c r="A15" s="11">
        <v>11</v>
      </c>
      <c r="B15" s="12" t="s">
        <v>2949</v>
      </c>
      <c r="C15" s="13"/>
      <c r="D15" s="11" t="s">
        <v>2935</v>
      </c>
      <c r="E15" s="11" t="s">
        <v>2950</v>
      </c>
      <c r="F15" s="11" t="s">
        <v>2928</v>
      </c>
      <c r="G15" s="11">
        <v>10</v>
      </c>
      <c r="H15" s="14" t="s">
        <v>2951</v>
      </c>
    </row>
    <row r="16" spans="1:8" ht="14.25">
      <c r="A16" s="16">
        <v>12</v>
      </c>
      <c r="B16" s="16" t="s">
        <v>2952</v>
      </c>
      <c r="C16" s="11" t="s">
        <v>2934</v>
      </c>
      <c r="D16" s="11" t="s">
        <v>2935</v>
      </c>
      <c r="E16" s="11" t="s">
        <v>2953</v>
      </c>
      <c r="F16" s="11" t="s">
        <v>2954</v>
      </c>
      <c r="G16" s="11">
        <v>10</v>
      </c>
      <c r="H16" s="17" t="s">
        <v>2938</v>
      </c>
    </row>
    <row r="17" spans="1:8" ht="14.25">
      <c r="A17" s="18"/>
      <c r="B17" s="18"/>
      <c r="C17" s="14" t="s">
        <v>2955</v>
      </c>
      <c r="D17" s="11" t="s">
        <v>2935</v>
      </c>
      <c r="E17" s="11" t="s">
        <v>2956</v>
      </c>
      <c r="F17" s="11" t="s">
        <v>2953</v>
      </c>
      <c r="G17" s="11">
        <v>10</v>
      </c>
      <c r="H17" s="19"/>
    </row>
    <row r="18" spans="1:8" ht="14.25">
      <c r="A18" s="11">
        <v>13</v>
      </c>
      <c r="B18" s="12" t="s">
        <v>2957</v>
      </c>
      <c r="C18" s="13"/>
      <c r="D18" s="11" t="s">
        <v>2935</v>
      </c>
      <c r="E18" s="11" t="s">
        <v>2931</v>
      </c>
      <c r="F18" s="11" t="s">
        <v>2958</v>
      </c>
      <c r="G18" s="11"/>
      <c r="H18" s="14" t="s">
        <v>2932</v>
      </c>
    </row>
    <row r="19" spans="1:8" ht="14.25">
      <c r="A19" s="11">
        <v>14</v>
      </c>
      <c r="B19" s="12" t="s">
        <v>2959</v>
      </c>
      <c r="C19" s="13"/>
      <c r="D19" s="11" t="s">
        <v>2935</v>
      </c>
      <c r="E19" s="11" t="s">
        <v>2927</v>
      </c>
      <c r="F19" s="11" t="s">
        <v>2930</v>
      </c>
      <c r="G19" s="11">
        <v>5</v>
      </c>
      <c r="H19" s="14" t="s">
        <v>2932</v>
      </c>
    </row>
    <row r="20" spans="1:8" ht="14.25">
      <c r="A20" s="11">
        <v>15</v>
      </c>
      <c r="B20" s="12" t="s">
        <v>2960</v>
      </c>
      <c r="C20" s="13"/>
      <c r="D20" s="11" t="s">
        <v>2935</v>
      </c>
      <c r="E20" s="11" t="s">
        <v>2927</v>
      </c>
      <c r="F20" s="11" t="s">
        <v>2931</v>
      </c>
      <c r="G20" s="11">
        <v>5</v>
      </c>
      <c r="H20" s="14" t="s">
        <v>2938</v>
      </c>
    </row>
    <row r="21" spans="1:8" ht="14.25">
      <c r="A21" s="11">
        <v>16</v>
      </c>
      <c r="B21" s="12" t="s">
        <v>2961</v>
      </c>
      <c r="C21" s="13"/>
      <c r="D21" s="11" t="s">
        <v>2935</v>
      </c>
      <c r="E21" s="11" t="s">
        <v>2930</v>
      </c>
      <c r="F21" s="11" t="s">
        <v>2931</v>
      </c>
      <c r="G21" s="11">
        <v>5</v>
      </c>
      <c r="H21" s="14" t="s">
        <v>2932</v>
      </c>
    </row>
    <row r="22" spans="1:8" ht="14.25">
      <c r="A22" s="11">
        <v>17</v>
      </c>
      <c r="B22" s="12" t="s">
        <v>2962</v>
      </c>
      <c r="C22" s="13"/>
      <c r="D22" s="11" t="s">
        <v>2935</v>
      </c>
      <c r="E22" s="11" t="s">
        <v>2930</v>
      </c>
      <c r="F22" s="11" t="s">
        <v>2931</v>
      </c>
      <c r="G22" s="11">
        <v>5</v>
      </c>
      <c r="H22" s="14" t="s">
        <v>2932</v>
      </c>
    </row>
    <row r="23" spans="1:8" ht="14.25">
      <c r="A23" s="11">
        <v>18</v>
      </c>
      <c r="B23" s="12" t="s">
        <v>2963</v>
      </c>
      <c r="C23" s="13"/>
      <c r="D23" s="11" t="s">
        <v>2935</v>
      </c>
      <c r="E23" s="11" t="s">
        <v>2928</v>
      </c>
      <c r="F23" s="11" t="s">
        <v>2958</v>
      </c>
      <c r="G23" s="11">
        <v>5</v>
      </c>
      <c r="H23" s="14" t="s">
        <v>2938</v>
      </c>
    </row>
    <row r="24" spans="1:8" ht="14.25">
      <c r="A24" s="11">
        <v>19</v>
      </c>
      <c r="B24" s="12" t="s">
        <v>2964</v>
      </c>
      <c r="C24" s="13"/>
      <c r="D24" s="11" t="s">
        <v>2935</v>
      </c>
      <c r="E24" s="11" t="s">
        <v>2927</v>
      </c>
      <c r="F24" s="11" t="s">
        <v>2930</v>
      </c>
      <c r="G24" s="11" t="s">
        <v>2936</v>
      </c>
      <c r="H24" s="14" t="s">
        <v>2938</v>
      </c>
    </row>
    <row r="25" spans="1:8" ht="14.25">
      <c r="A25" s="11">
        <v>20</v>
      </c>
      <c r="B25" s="12" t="s">
        <v>2965</v>
      </c>
      <c r="C25" s="13"/>
      <c r="D25" s="14" t="s">
        <v>2966</v>
      </c>
      <c r="E25" s="11" t="s">
        <v>2967</v>
      </c>
      <c r="F25" s="11" t="s">
        <v>2968</v>
      </c>
      <c r="G25" s="11" t="s">
        <v>2936</v>
      </c>
      <c r="H25" s="14" t="s">
        <v>2932</v>
      </c>
    </row>
    <row r="26" spans="1:8" ht="14.25">
      <c r="A26" s="11">
        <v>21</v>
      </c>
      <c r="B26" s="12" t="s">
        <v>2969</v>
      </c>
      <c r="C26" s="13"/>
      <c r="D26" s="11" t="s">
        <v>2935</v>
      </c>
      <c r="E26" s="11" t="s">
        <v>2931</v>
      </c>
      <c r="F26" s="11" t="s">
        <v>2970</v>
      </c>
      <c r="G26" s="11">
        <v>5</v>
      </c>
      <c r="H26" s="11"/>
    </row>
    <row r="27" spans="1:8" ht="14.25">
      <c r="A27" s="16">
        <v>22</v>
      </c>
      <c r="B27" s="20" t="s">
        <v>2971</v>
      </c>
      <c r="C27" s="21"/>
      <c r="D27" s="16" t="s">
        <v>2972</v>
      </c>
      <c r="E27" s="16" t="s">
        <v>2973</v>
      </c>
      <c r="F27" s="16" t="s">
        <v>2936</v>
      </c>
      <c r="G27" s="16"/>
      <c r="H27" s="17" t="s">
        <v>216</v>
      </c>
    </row>
    <row r="28" spans="1:8" ht="14.25">
      <c r="A28" s="18"/>
      <c r="B28" s="22"/>
      <c r="C28" s="23"/>
      <c r="D28" s="18"/>
      <c r="E28" s="18"/>
      <c r="F28" s="18"/>
      <c r="G28" s="18"/>
      <c r="H28" s="19"/>
    </row>
    <row r="29" spans="1:8" ht="59.25">
      <c r="A29" s="16">
        <v>23</v>
      </c>
      <c r="B29" s="24" t="s">
        <v>2216</v>
      </c>
      <c r="C29" s="21"/>
      <c r="D29" s="17" t="s">
        <v>2974</v>
      </c>
      <c r="E29" s="25" t="s">
        <v>2975</v>
      </c>
      <c r="F29" s="26" t="s">
        <v>2976</v>
      </c>
      <c r="G29" s="17">
        <v>5</v>
      </c>
      <c r="H29" s="16" t="s">
        <v>216</v>
      </c>
    </row>
    <row r="30" spans="1:8" ht="14.25">
      <c r="A30" s="11">
        <v>24</v>
      </c>
      <c r="B30" s="12" t="s">
        <v>2977</v>
      </c>
      <c r="C30" s="13"/>
      <c r="D30" s="11" t="s">
        <v>2978</v>
      </c>
      <c r="E30" s="11" t="s">
        <v>2936</v>
      </c>
      <c r="F30" s="11" t="s">
        <v>2931</v>
      </c>
      <c r="G30" s="11">
        <v>5</v>
      </c>
      <c r="H30" s="14" t="s">
        <v>2932</v>
      </c>
    </row>
    <row r="31" spans="1:8" ht="14.25">
      <c r="A31" s="11">
        <v>25</v>
      </c>
      <c r="B31" s="12" t="s">
        <v>2979</v>
      </c>
      <c r="C31" s="13"/>
      <c r="D31" s="14" t="s">
        <v>2980</v>
      </c>
      <c r="E31" s="11" t="s">
        <v>2936</v>
      </c>
      <c r="F31" s="11" t="s">
        <v>2931</v>
      </c>
      <c r="G31" s="11">
        <v>5</v>
      </c>
      <c r="H31" s="14" t="s">
        <v>2932</v>
      </c>
    </row>
    <row r="32" spans="1:8" ht="14.25">
      <c r="A32" s="11">
        <v>26</v>
      </c>
      <c r="B32" s="15" t="s">
        <v>2981</v>
      </c>
      <c r="C32" s="13"/>
      <c r="D32" s="14" t="s">
        <v>2982</v>
      </c>
      <c r="E32" s="11" t="s">
        <v>2941</v>
      </c>
      <c r="F32" s="11" t="s">
        <v>2936</v>
      </c>
      <c r="G32" s="11">
        <v>5</v>
      </c>
      <c r="H32" s="14" t="s">
        <v>2983</v>
      </c>
    </row>
  </sheetData>
  <sheetProtection/>
  <mergeCells count="44">
    <mergeCell ref="A1:H1"/>
    <mergeCell ref="B4:C4"/>
    <mergeCell ref="B5:C5"/>
    <mergeCell ref="B6:C6"/>
    <mergeCell ref="B9:C9"/>
    <mergeCell ref="B10:C10"/>
    <mergeCell ref="B11:C11"/>
    <mergeCell ref="B12:C12"/>
    <mergeCell ref="B13:C13"/>
    <mergeCell ref="B14:C14"/>
    <mergeCell ref="B15:C15"/>
    <mergeCell ref="B18:C18"/>
    <mergeCell ref="B19:C19"/>
    <mergeCell ref="B20:C20"/>
    <mergeCell ref="B21:C21"/>
    <mergeCell ref="B22:C22"/>
    <mergeCell ref="B23:C23"/>
    <mergeCell ref="B24:C24"/>
    <mergeCell ref="B25:C25"/>
    <mergeCell ref="B26:C26"/>
    <mergeCell ref="B29:C29"/>
    <mergeCell ref="B30:C30"/>
    <mergeCell ref="B31:C31"/>
    <mergeCell ref="B32:C32"/>
    <mergeCell ref="A2:A3"/>
    <mergeCell ref="A7:A8"/>
    <mergeCell ref="A16:A17"/>
    <mergeCell ref="A27:A28"/>
    <mergeCell ref="B7:B8"/>
    <mergeCell ref="B16:B17"/>
    <mergeCell ref="D2:D3"/>
    <mergeCell ref="D27:D28"/>
    <mergeCell ref="E2:E3"/>
    <mergeCell ref="E27:E28"/>
    <mergeCell ref="F2:F3"/>
    <mergeCell ref="F27:F28"/>
    <mergeCell ref="G2:G3"/>
    <mergeCell ref="G27:G28"/>
    <mergeCell ref="H2:H3"/>
    <mergeCell ref="H7:H8"/>
    <mergeCell ref="H16:H17"/>
    <mergeCell ref="H27:H28"/>
    <mergeCell ref="B2:C3"/>
    <mergeCell ref="B27:C2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7"/>
  <sheetViews>
    <sheetView workbookViewId="0" topLeftCell="A1">
      <selection activeCell="A1" sqref="A1:IV16384"/>
    </sheetView>
  </sheetViews>
  <sheetFormatPr defaultColWidth="9.00390625" defaultRowHeight="14.25"/>
  <cols>
    <col min="1" max="1" width="6.50390625" style="0" customWidth="1"/>
    <col min="2" max="2" width="11.25390625" style="0" customWidth="1"/>
    <col min="3" max="3" width="15.50390625" style="0" customWidth="1"/>
    <col min="4" max="4" width="8.50390625" style="0" customWidth="1"/>
    <col min="5" max="5" width="14.75390625" style="0" customWidth="1"/>
    <col min="6" max="6" width="7.125" style="0" customWidth="1"/>
    <col min="7" max="7" width="8.00390625" style="0" bestFit="1" customWidth="1"/>
    <col min="8" max="8" width="6.75390625" style="0" bestFit="1" customWidth="1"/>
    <col min="9" max="9" width="13.00390625" style="0" customWidth="1"/>
    <col min="10" max="10" width="19.50390625" style="0" customWidth="1"/>
  </cols>
  <sheetData>
    <row r="1" spans="1:10" ht="18.75">
      <c r="A1" s="195" t="s">
        <v>22</v>
      </c>
      <c r="B1" s="195"/>
      <c r="C1" s="195"/>
      <c r="D1" s="195"/>
      <c r="E1" s="195"/>
      <c r="F1" s="195"/>
      <c r="G1" s="195"/>
      <c r="H1" s="195"/>
      <c r="I1" s="195"/>
      <c r="J1" s="195"/>
    </row>
    <row r="2" spans="1:10" s="221" customFormat="1" ht="12" customHeight="1">
      <c r="A2" s="2" t="s">
        <v>23</v>
      </c>
      <c r="B2" s="2" t="s">
        <v>24</v>
      </c>
      <c r="C2" s="2" t="s">
        <v>25</v>
      </c>
      <c r="D2" s="2" t="s">
        <v>26</v>
      </c>
      <c r="E2" s="2" t="s">
        <v>27</v>
      </c>
      <c r="F2" s="2" t="s">
        <v>28</v>
      </c>
      <c r="G2" s="2" t="s">
        <v>29</v>
      </c>
      <c r="H2" s="2" t="s">
        <v>30</v>
      </c>
      <c r="I2" s="2" t="s">
        <v>31</v>
      </c>
      <c r="J2" s="2" t="s">
        <v>32</v>
      </c>
    </row>
    <row r="3" spans="1:10" ht="12" customHeight="1">
      <c r="A3" s="53">
        <v>1</v>
      </c>
      <c r="B3" s="53">
        <v>11001</v>
      </c>
      <c r="C3" s="53" t="s">
        <v>33</v>
      </c>
      <c r="D3" s="53" t="s">
        <v>34</v>
      </c>
      <c r="E3" s="56" t="s">
        <v>35</v>
      </c>
      <c r="F3" s="53">
        <v>10567</v>
      </c>
      <c r="G3" s="53">
        <v>58852</v>
      </c>
      <c r="H3" s="53">
        <v>31891</v>
      </c>
      <c r="I3" s="53">
        <v>155280</v>
      </c>
      <c r="J3" s="53"/>
    </row>
    <row r="4" spans="1:10" ht="12" customHeight="1">
      <c r="A4" s="53">
        <v>2</v>
      </c>
      <c r="B4" s="53">
        <v>12050</v>
      </c>
      <c r="C4" s="53" t="s">
        <v>36</v>
      </c>
      <c r="D4" s="53" t="s">
        <v>37</v>
      </c>
      <c r="E4" s="53" t="s">
        <v>38</v>
      </c>
      <c r="F4" s="53"/>
      <c r="G4" s="53"/>
      <c r="H4" s="53">
        <v>337</v>
      </c>
      <c r="I4" s="53">
        <v>337</v>
      </c>
      <c r="J4" s="53"/>
    </row>
    <row r="5" spans="1:10" ht="12" customHeight="1">
      <c r="A5" s="53">
        <v>3</v>
      </c>
      <c r="B5" s="53">
        <v>22001</v>
      </c>
      <c r="C5" s="53" t="s">
        <v>39</v>
      </c>
      <c r="D5" s="53" t="s">
        <v>40</v>
      </c>
      <c r="E5" s="56" t="s">
        <v>41</v>
      </c>
      <c r="F5" s="53">
        <v>5570</v>
      </c>
      <c r="G5" s="53">
        <v>18035.9</v>
      </c>
      <c r="H5" s="53">
        <v>62232.6</v>
      </c>
      <c r="I5" s="53">
        <v>111203</v>
      </c>
      <c r="J5" s="53"/>
    </row>
    <row r="6" spans="1:10" ht="12" customHeight="1">
      <c r="A6" s="53">
        <v>4</v>
      </c>
      <c r="B6" s="53">
        <v>22002</v>
      </c>
      <c r="C6" s="53" t="s">
        <v>42</v>
      </c>
      <c r="D6" s="53">
        <v>2</v>
      </c>
      <c r="E6" s="56" t="s">
        <v>41</v>
      </c>
      <c r="G6" s="53"/>
      <c r="H6" s="53">
        <v>164</v>
      </c>
      <c r="I6" s="53">
        <v>214</v>
      </c>
      <c r="J6" s="53"/>
    </row>
    <row r="7" spans="1:10" ht="12" customHeight="1">
      <c r="A7" s="53">
        <v>5</v>
      </c>
      <c r="B7" s="53">
        <v>32006</v>
      </c>
      <c r="C7" s="53" t="s">
        <v>43</v>
      </c>
      <c r="D7" s="53" t="s">
        <v>44</v>
      </c>
      <c r="E7" s="56" t="s">
        <v>45</v>
      </c>
      <c r="F7" s="53">
        <v>3</v>
      </c>
      <c r="G7" s="53">
        <v>1618</v>
      </c>
      <c r="H7" s="53">
        <v>3174</v>
      </c>
      <c r="I7" s="53">
        <v>5654</v>
      </c>
      <c r="J7" s="53"/>
    </row>
    <row r="8" spans="1:10" ht="12" customHeight="1">
      <c r="A8" s="53">
        <v>6</v>
      </c>
      <c r="B8" s="53">
        <v>32007</v>
      </c>
      <c r="C8" s="53" t="s">
        <v>46</v>
      </c>
      <c r="D8" s="53" t="s">
        <v>47</v>
      </c>
      <c r="E8" s="56" t="s">
        <v>48</v>
      </c>
      <c r="F8" s="53"/>
      <c r="G8" s="53">
        <v>4073</v>
      </c>
      <c r="H8" s="53">
        <v>178825</v>
      </c>
      <c r="I8" s="53">
        <v>185517</v>
      </c>
      <c r="J8" s="53"/>
    </row>
    <row r="9" spans="1:10" ht="12" customHeight="1">
      <c r="A9" s="53">
        <v>7</v>
      </c>
      <c r="B9" s="53">
        <v>32008</v>
      </c>
      <c r="C9" s="53" t="s">
        <v>49</v>
      </c>
      <c r="D9" s="53" t="s">
        <v>50</v>
      </c>
      <c r="E9" s="56" t="s">
        <v>48</v>
      </c>
      <c r="G9" s="53">
        <v>89673</v>
      </c>
      <c r="H9" s="53">
        <v>48998</v>
      </c>
      <c r="I9" s="53">
        <v>152574</v>
      </c>
      <c r="J9" s="53"/>
    </row>
    <row r="10" spans="1:10" ht="12" customHeight="1">
      <c r="A10" s="53">
        <v>8</v>
      </c>
      <c r="B10" s="53">
        <v>32017</v>
      </c>
      <c r="C10" s="53" t="s">
        <v>51</v>
      </c>
      <c r="D10" s="53" t="s">
        <v>52</v>
      </c>
      <c r="E10" s="56" t="s">
        <v>41</v>
      </c>
      <c r="F10" s="53"/>
      <c r="G10" s="53"/>
      <c r="H10" s="53">
        <v>33131</v>
      </c>
      <c r="I10" s="53">
        <v>33131</v>
      </c>
      <c r="J10" s="53"/>
    </row>
    <row r="11" spans="1:10" ht="12" customHeight="1">
      <c r="A11" s="53">
        <v>9</v>
      </c>
      <c r="B11" s="53">
        <v>42201</v>
      </c>
      <c r="C11" s="53" t="s">
        <v>53</v>
      </c>
      <c r="D11" s="53" t="s">
        <v>54</v>
      </c>
      <c r="E11" s="56" t="s">
        <v>55</v>
      </c>
      <c r="F11" s="53">
        <v>2044</v>
      </c>
      <c r="G11" s="53">
        <v>2616</v>
      </c>
      <c r="H11" s="53">
        <v>32339</v>
      </c>
      <c r="I11" s="53">
        <v>41819</v>
      </c>
      <c r="J11" s="53"/>
    </row>
    <row r="12" spans="1:10" ht="12" customHeight="1">
      <c r="A12" s="53">
        <v>10</v>
      </c>
      <c r="B12" s="53">
        <v>42202</v>
      </c>
      <c r="C12" s="56" t="s">
        <v>56</v>
      </c>
      <c r="D12" s="53">
        <v>4</v>
      </c>
      <c r="E12" s="56" t="s">
        <v>57</v>
      </c>
      <c r="F12" s="53">
        <v>168</v>
      </c>
      <c r="G12" s="53">
        <v>241</v>
      </c>
      <c r="H12" s="53">
        <v>124284</v>
      </c>
      <c r="I12" s="53">
        <v>124693</v>
      </c>
      <c r="J12" s="53"/>
    </row>
    <row r="13" spans="1:10" ht="12" customHeight="1">
      <c r="A13" s="53">
        <v>11</v>
      </c>
      <c r="B13" s="53">
        <v>63701</v>
      </c>
      <c r="C13" s="53" t="s">
        <v>58</v>
      </c>
      <c r="D13" s="53" t="s">
        <v>59</v>
      </c>
      <c r="E13" s="56" t="s">
        <v>41</v>
      </c>
      <c r="F13" s="53"/>
      <c r="G13" s="53"/>
      <c r="H13" s="53">
        <v>124</v>
      </c>
      <c r="I13" s="53">
        <v>166</v>
      </c>
      <c r="J13" s="53"/>
    </row>
    <row r="14" spans="1:10" ht="12" customHeight="1">
      <c r="A14" s="53">
        <v>12</v>
      </c>
      <c r="B14" s="53">
        <v>63951</v>
      </c>
      <c r="C14" s="53" t="s">
        <v>60</v>
      </c>
      <c r="D14" s="53" t="s">
        <v>59</v>
      </c>
      <c r="E14" s="56" t="s">
        <v>41</v>
      </c>
      <c r="F14" s="53"/>
      <c r="G14" s="53"/>
      <c r="H14" s="53">
        <v>598</v>
      </c>
      <c r="I14" s="53">
        <v>603</v>
      </c>
      <c r="J14" s="53"/>
    </row>
    <row r="15" spans="1:10" ht="12" customHeight="1">
      <c r="A15" s="53">
        <v>13</v>
      </c>
      <c r="B15" s="53">
        <v>63992</v>
      </c>
      <c r="C15" s="53" t="s">
        <v>61</v>
      </c>
      <c r="D15" s="53">
        <v>1</v>
      </c>
      <c r="E15" s="56" t="s">
        <v>41</v>
      </c>
      <c r="F15" s="53"/>
      <c r="G15" s="53"/>
      <c r="H15" s="53">
        <v>117266</v>
      </c>
      <c r="I15" s="53">
        <v>117266</v>
      </c>
      <c r="J15" s="53"/>
    </row>
    <row r="16" spans="1:10" ht="12" customHeight="1">
      <c r="A16" s="53">
        <v>14</v>
      </c>
      <c r="B16" s="53">
        <v>73070</v>
      </c>
      <c r="C16" s="53" t="s">
        <v>62</v>
      </c>
      <c r="D16" s="53" t="s">
        <v>63</v>
      </c>
      <c r="E16" s="56" t="s">
        <v>41</v>
      </c>
      <c r="F16" s="53">
        <v>992</v>
      </c>
      <c r="G16" s="53">
        <v>1234</v>
      </c>
      <c r="H16" s="53">
        <v>168</v>
      </c>
      <c r="I16" s="53">
        <v>1454</v>
      </c>
      <c r="J16" s="53"/>
    </row>
    <row r="17" spans="1:10" ht="12" customHeight="1">
      <c r="A17" s="53">
        <v>15</v>
      </c>
      <c r="B17" s="53">
        <v>73500</v>
      </c>
      <c r="C17" s="53" t="s">
        <v>64</v>
      </c>
      <c r="D17" s="53" t="s">
        <v>65</v>
      </c>
      <c r="E17" s="56" t="s">
        <v>66</v>
      </c>
      <c r="F17" s="53"/>
      <c r="G17" s="53"/>
      <c r="H17" s="53">
        <v>313</v>
      </c>
      <c r="I17" s="53">
        <v>313</v>
      </c>
      <c r="J17" s="53"/>
    </row>
    <row r="18" spans="1:10" ht="12" customHeight="1">
      <c r="A18" s="53">
        <v>16</v>
      </c>
      <c r="B18" s="53">
        <v>83020</v>
      </c>
      <c r="C18" s="53" t="s">
        <v>67</v>
      </c>
      <c r="D18" s="53" t="s">
        <v>68</v>
      </c>
      <c r="E18" s="56" t="s">
        <v>69</v>
      </c>
      <c r="F18" s="53"/>
      <c r="G18" s="53"/>
      <c r="H18" s="53">
        <v>158</v>
      </c>
      <c r="I18" s="53">
        <v>158</v>
      </c>
      <c r="J18" s="53"/>
    </row>
    <row r="19" spans="1:10" ht="12" customHeight="1">
      <c r="A19" s="53">
        <v>17</v>
      </c>
      <c r="B19" s="53">
        <v>83230</v>
      </c>
      <c r="C19" s="53" t="s">
        <v>70</v>
      </c>
      <c r="D19" s="53" t="s">
        <v>65</v>
      </c>
      <c r="E19" s="56" t="s">
        <v>71</v>
      </c>
      <c r="F19" s="53"/>
      <c r="G19" s="53"/>
      <c r="H19" s="53">
        <v>300</v>
      </c>
      <c r="I19" s="53">
        <v>300</v>
      </c>
      <c r="J19" s="53"/>
    </row>
    <row r="20" spans="1:10" ht="12" customHeight="1">
      <c r="A20" s="53">
        <v>18</v>
      </c>
      <c r="B20" s="53">
        <v>83290</v>
      </c>
      <c r="C20" s="53" t="s">
        <v>72</v>
      </c>
      <c r="D20" s="53" t="s">
        <v>59</v>
      </c>
      <c r="E20" s="56" t="s">
        <v>73</v>
      </c>
      <c r="F20" s="53"/>
      <c r="G20" s="53"/>
      <c r="H20" s="53">
        <v>942</v>
      </c>
      <c r="I20" s="53">
        <v>942</v>
      </c>
      <c r="J20" s="53"/>
    </row>
    <row r="21" spans="1:10" ht="12" customHeight="1">
      <c r="A21" s="53">
        <v>19</v>
      </c>
      <c r="B21" s="53">
        <v>83330</v>
      </c>
      <c r="C21" s="53" t="s">
        <v>74</v>
      </c>
      <c r="D21" s="53" t="s">
        <v>37</v>
      </c>
      <c r="E21" s="56" t="s">
        <v>75</v>
      </c>
      <c r="F21" s="53"/>
      <c r="G21" s="53"/>
      <c r="H21" s="53">
        <v>1145</v>
      </c>
      <c r="I21" s="53">
        <v>1209</v>
      </c>
      <c r="J21" s="53"/>
    </row>
    <row r="22" spans="1:10" ht="12" customHeight="1">
      <c r="A22" s="53">
        <v>20</v>
      </c>
      <c r="B22" s="53">
        <v>83906</v>
      </c>
      <c r="C22" s="53" t="s">
        <v>76</v>
      </c>
      <c r="D22" s="53" t="s">
        <v>77</v>
      </c>
      <c r="E22" s="56" t="s">
        <v>41</v>
      </c>
      <c r="F22" s="53">
        <v>364</v>
      </c>
      <c r="G22" s="53">
        <v>12356</v>
      </c>
      <c r="H22" s="53">
        <v>1298794</v>
      </c>
      <c r="I22" s="53">
        <v>1326422</v>
      </c>
      <c r="J22" s="53"/>
    </row>
    <row r="23" spans="1:10" ht="12" customHeight="1">
      <c r="A23" s="53">
        <v>21</v>
      </c>
      <c r="B23" s="53">
        <v>83991</v>
      </c>
      <c r="C23" s="53" t="s">
        <v>78</v>
      </c>
      <c r="D23" s="53" t="s">
        <v>68</v>
      </c>
      <c r="E23" s="56" t="s">
        <v>41</v>
      </c>
      <c r="F23" s="53"/>
      <c r="G23" s="53"/>
      <c r="H23" s="53">
        <v>36150</v>
      </c>
      <c r="I23" s="53">
        <v>36150</v>
      </c>
      <c r="J23" s="53"/>
    </row>
    <row r="24" spans="1:10" ht="12" customHeight="1">
      <c r="A24" s="53">
        <v>22</v>
      </c>
      <c r="B24" s="53">
        <v>83993</v>
      </c>
      <c r="C24" s="56" t="s">
        <v>79</v>
      </c>
      <c r="D24" s="53" t="s">
        <v>65</v>
      </c>
      <c r="E24" s="56" t="s">
        <v>41</v>
      </c>
      <c r="F24" s="53"/>
      <c r="G24" s="53"/>
      <c r="H24" s="53">
        <v>224</v>
      </c>
      <c r="I24" s="53">
        <v>224</v>
      </c>
      <c r="J24" s="53"/>
    </row>
    <row r="25" spans="1:10" ht="12" customHeight="1">
      <c r="A25" s="53">
        <v>23</v>
      </c>
      <c r="B25" s="53">
        <v>84150</v>
      </c>
      <c r="C25" s="53" t="s">
        <v>80</v>
      </c>
      <c r="D25" s="53" t="s">
        <v>81</v>
      </c>
      <c r="E25" s="56" t="s">
        <v>41</v>
      </c>
      <c r="F25" s="53">
        <v>2530</v>
      </c>
      <c r="G25" s="53">
        <v>4975</v>
      </c>
      <c r="H25" s="53">
        <v>7158</v>
      </c>
      <c r="I25" s="53">
        <v>12457</v>
      </c>
      <c r="J25" s="53"/>
    </row>
    <row r="26" spans="1:10" ht="12" customHeight="1">
      <c r="A26" s="53">
        <v>24</v>
      </c>
      <c r="B26" s="53">
        <v>84170</v>
      </c>
      <c r="C26" s="53" t="s">
        <v>82</v>
      </c>
      <c r="D26" s="53" t="s">
        <v>83</v>
      </c>
      <c r="E26" s="56" t="s">
        <v>41</v>
      </c>
      <c r="F26" s="53">
        <v>2812</v>
      </c>
      <c r="G26" s="53">
        <v>2953.6</v>
      </c>
      <c r="H26" s="53">
        <v>32410.8</v>
      </c>
      <c r="I26" s="53">
        <v>37770.1</v>
      </c>
      <c r="J26" s="53"/>
    </row>
    <row r="27" spans="1:10" ht="12" customHeight="1">
      <c r="A27" s="53">
        <v>25</v>
      </c>
      <c r="B27" s="53">
        <v>84250</v>
      </c>
      <c r="C27" s="53" t="s">
        <v>84</v>
      </c>
      <c r="D27" s="53" t="s">
        <v>68</v>
      </c>
      <c r="E27" s="56" t="s">
        <v>41</v>
      </c>
      <c r="F27" s="53"/>
      <c r="G27" s="53"/>
      <c r="H27" s="53">
        <v>311</v>
      </c>
      <c r="I27" s="53">
        <v>311</v>
      </c>
      <c r="J27" s="53"/>
    </row>
    <row r="28" spans="1:10" ht="12" customHeight="1">
      <c r="A28" s="53">
        <v>26</v>
      </c>
      <c r="B28" s="53">
        <v>84414</v>
      </c>
      <c r="C28" s="53" t="s">
        <v>85</v>
      </c>
      <c r="D28" s="53" t="s">
        <v>68</v>
      </c>
      <c r="E28" s="56" t="s">
        <v>41</v>
      </c>
      <c r="F28" s="53">
        <v>350</v>
      </c>
      <c r="G28" s="53">
        <v>500</v>
      </c>
      <c r="H28" s="53">
        <v>2646</v>
      </c>
      <c r="I28" s="53">
        <v>3146</v>
      </c>
      <c r="J28" s="53"/>
    </row>
    <row r="29" spans="1:10" ht="12" customHeight="1">
      <c r="A29" s="53">
        <v>27</v>
      </c>
      <c r="B29" s="53">
        <v>84573</v>
      </c>
      <c r="C29" s="53" t="s">
        <v>86</v>
      </c>
      <c r="D29" s="53" t="s">
        <v>68</v>
      </c>
      <c r="E29" s="56" t="s">
        <v>87</v>
      </c>
      <c r="F29" s="53"/>
      <c r="G29" s="53"/>
      <c r="H29" s="53">
        <v>299</v>
      </c>
      <c r="I29" s="53">
        <v>299</v>
      </c>
      <c r="J29" s="53"/>
    </row>
    <row r="30" spans="1:10" ht="12" customHeight="1">
      <c r="A30" s="53">
        <v>28</v>
      </c>
      <c r="B30" s="53">
        <v>84574</v>
      </c>
      <c r="C30" s="53" t="s">
        <v>88</v>
      </c>
      <c r="D30" s="53" t="s">
        <v>65</v>
      </c>
      <c r="E30" s="56" t="s">
        <v>41</v>
      </c>
      <c r="F30" s="53">
        <v>120</v>
      </c>
      <c r="G30" s="53">
        <v>124</v>
      </c>
      <c r="H30" s="53">
        <v>105</v>
      </c>
      <c r="I30" s="53">
        <v>232</v>
      </c>
      <c r="J30" s="53"/>
    </row>
    <row r="31" spans="1:10" ht="12" customHeight="1">
      <c r="A31" s="53">
        <v>29</v>
      </c>
      <c r="B31" s="53">
        <v>84613</v>
      </c>
      <c r="C31" s="53" t="s">
        <v>89</v>
      </c>
      <c r="D31" s="53" t="s">
        <v>65</v>
      </c>
      <c r="E31" s="53" t="s">
        <v>90</v>
      </c>
      <c r="F31" s="53"/>
      <c r="G31" s="53"/>
      <c r="H31" s="53">
        <v>26</v>
      </c>
      <c r="I31" s="53">
        <v>26</v>
      </c>
      <c r="J31" s="53"/>
    </row>
    <row r="32" spans="1:10" ht="12" customHeight="1">
      <c r="A32" s="53">
        <v>30</v>
      </c>
      <c r="B32" s="53">
        <v>84711</v>
      </c>
      <c r="C32" s="53" t="s">
        <v>91</v>
      </c>
      <c r="D32" s="53" t="s">
        <v>92</v>
      </c>
      <c r="E32" s="53" t="s">
        <v>90</v>
      </c>
      <c r="F32" s="53"/>
      <c r="G32" s="53">
        <v>637</v>
      </c>
      <c r="H32" s="53">
        <v>92234</v>
      </c>
      <c r="I32" s="53">
        <v>92871</v>
      </c>
      <c r="J32" s="53"/>
    </row>
    <row r="33" spans="1:10" ht="12" customHeight="1">
      <c r="A33" s="53">
        <v>31</v>
      </c>
      <c r="B33" s="53">
        <v>84712</v>
      </c>
      <c r="C33" s="53" t="s">
        <v>93</v>
      </c>
      <c r="D33" s="53" t="s">
        <v>77</v>
      </c>
      <c r="E33" s="53" t="s">
        <v>90</v>
      </c>
      <c r="F33" s="53">
        <v>3646</v>
      </c>
      <c r="G33" s="53">
        <v>3762</v>
      </c>
      <c r="H33" s="53">
        <v>14462</v>
      </c>
      <c r="I33" s="53">
        <v>19379</v>
      </c>
      <c r="J33" s="53"/>
    </row>
    <row r="34" spans="1:10" ht="12" customHeight="1">
      <c r="A34" s="53">
        <v>32</v>
      </c>
      <c r="B34" s="53">
        <v>84853</v>
      </c>
      <c r="C34" s="53" t="s">
        <v>94</v>
      </c>
      <c r="D34" s="53" t="s">
        <v>95</v>
      </c>
      <c r="E34" s="53" t="s">
        <v>90</v>
      </c>
      <c r="F34" s="53"/>
      <c r="G34" s="53"/>
      <c r="H34" s="53">
        <v>14962</v>
      </c>
      <c r="I34" s="53">
        <v>14962</v>
      </c>
      <c r="J34" s="53"/>
    </row>
    <row r="35" spans="1:10" ht="12" customHeight="1">
      <c r="A35" s="53">
        <v>33</v>
      </c>
      <c r="B35" s="53">
        <v>84913</v>
      </c>
      <c r="C35" s="53" t="s">
        <v>96</v>
      </c>
      <c r="D35" s="53">
        <v>1</v>
      </c>
      <c r="E35" s="56" t="s">
        <v>41</v>
      </c>
      <c r="F35" s="53"/>
      <c r="G35" s="53"/>
      <c r="H35" s="53">
        <v>90575</v>
      </c>
      <c r="I35" s="53">
        <v>90575</v>
      </c>
      <c r="J35" s="53"/>
    </row>
    <row r="36" spans="1:10" ht="12" customHeight="1">
      <c r="A36" s="53">
        <v>34</v>
      </c>
      <c r="B36" s="53">
        <v>97010</v>
      </c>
      <c r="C36" s="53" t="s">
        <v>97</v>
      </c>
      <c r="D36" s="53" t="s">
        <v>98</v>
      </c>
      <c r="E36" s="53" t="s">
        <v>38</v>
      </c>
      <c r="F36" s="53"/>
      <c r="G36" s="53"/>
      <c r="H36" s="53">
        <v>21</v>
      </c>
      <c r="I36" s="53">
        <v>21</v>
      </c>
      <c r="J36" s="53"/>
    </row>
    <row r="37" spans="1:10" ht="10.5" customHeight="1">
      <c r="A37" s="222" t="s">
        <v>99</v>
      </c>
      <c r="B37" s="222"/>
      <c r="C37" s="222"/>
      <c r="D37" s="222"/>
      <c r="E37" s="222"/>
      <c r="F37" s="222"/>
      <c r="G37" s="222"/>
      <c r="H37" s="222"/>
      <c r="I37" s="222"/>
      <c r="J37" s="222"/>
    </row>
  </sheetData>
  <sheetProtection/>
  <mergeCells count="2">
    <mergeCell ref="A1:J1"/>
    <mergeCell ref="A37:J37"/>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R317"/>
  <sheetViews>
    <sheetView workbookViewId="0" topLeftCell="A1">
      <selection activeCell="A1" sqref="A1:IV16384"/>
    </sheetView>
  </sheetViews>
  <sheetFormatPr defaultColWidth="9.00390625" defaultRowHeight="14.25"/>
  <cols>
    <col min="1" max="1" width="4.125" style="163" customWidth="1"/>
    <col min="2" max="2" width="7.75390625" style="163" customWidth="1"/>
    <col min="3" max="3" width="34.875" style="163" customWidth="1"/>
    <col min="4" max="4" width="4.875" style="163" customWidth="1"/>
    <col min="5" max="5" width="10.75390625" style="163" customWidth="1"/>
    <col min="6" max="6" width="6.75390625" style="163" customWidth="1"/>
    <col min="7" max="7" width="6.125" style="163" customWidth="1"/>
    <col min="8" max="8" width="7.50390625" style="163" customWidth="1"/>
    <col min="9" max="9" width="6.125" style="163" customWidth="1"/>
    <col min="10" max="10" width="5.875" style="163" customWidth="1"/>
    <col min="11" max="11" width="6.125" style="163" bestFit="1" customWidth="1"/>
    <col min="12" max="12" width="8.125" style="163" customWidth="1"/>
    <col min="13" max="13" width="4.75390625" style="163" customWidth="1"/>
    <col min="14" max="14" width="5.625" style="163" customWidth="1"/>
    <col min="15" max="15" width="4.25390625" style="163" customWidth="1"/>
    <col min="16" max="16" width="5.625" style="163" customWidth="1"/>
    <col min="17" max="16384" width="9.00390625" style="163" customWidth="1"/>
  </cols>
  <sheetData>
    <row r="1" spans="1:16" ht="18.75">
      <c r="A1" s="202" t="s">
        <v>100</v>
      </c>
      <c r="B1" s="203"/>
      <c r="C1" s="203"/>
      <c r="D1" s="203"/>
      <c r="E1" s="203"/>
      <c r="F1" s="203"/>
      <c r="G1" s="203"/>
      <c r="H1" s="203"/>
      <c r="I1" s="203"/>
      <c r="J1" s="203"/>
      <c r="K1" s="203"/>
      <c r="L1" s="203"/>
      <c r="M1" s="203"/>
      <c r="N1" s="203"/>
      <c r="O1" s="203"/>
      <c r="P1" s="206"/>
    </row>
    <row r="2" spans="1:16" ht="36">
      <c r="A2" s="59" t="s">
        <v>101</v>
      </c>
      <c r="B2" s="60" t="s">
        <v>102</v>
      </c>
      <c r="C2" s="60" t="s">
        <v>103</v>
      </c>
      <c r="D2" s="60" t="s">
        <v>104</v>
      </c>
      <c r="E2" s="60" t="s">
        <v>25</v>
      </c>
      <c r="F2" s="60" t="s">
        <v>105</v>
      </c>
      <c r="G2" s="60" t="s">
        <v>106</v>
      </c>
      <c r="H2" s="60" t="s">
        <v>107</v>
      </c>
      <c r="I2" s="60" t="s">
        <v>108</v>
      </c>
      <c r="J2" s="60" t="s">
        <v>109</v>
      </c>
      <c r="K2" s="60" t="s">
        <v>110</v>
      </c>
      <c r="L2" s="60" t="s">
        <v>27</v>
      </c>
      <c r="M2" s="60" t="s">
        <v>28</v>
      </c>
      <c r="N2" s="60" t="s">
        <v>111</v>
      </c>
      <c r="O2" s="60" t="s">
        <v>30</v>
      </c>
      <c r="P2" s="60" t="s">
        <v>31</v>
      </c>
    </row>
    <row r="3" spans="1:16" ht="14.25">
      <c r="A3" s="53" t="s">
        <v>112</v>
      </c>
      <c r="B3" s="53">
        <v>350524006</v>
      </c>
      <c r="C3" s="56" t="s">
        <v>113</v>
      </c>
      <c r="D3" s="53">
        <v>11001</v>
      </c>
      <c r="E3" s="53" t="s">
        <v>33</v>
      </c>
      <c r="F3" s="53" t="s">
        <v>114</v>
      </c>
      <c r="G3" s="56" t="s">
        <v>115</v>
      </c>
      <c r="H3" s="56" t="s">
        <v>116</v>
      </c>
      <c r="I3" s="53" t="s">
        <v>117</v>
      </c>
      <c r="J3" s="53" t="s">
        <v>118</v>
      </c>
      <c r="K3" s="53" t="s">
        <v>119</v>
      </c>
      <c r="L3" s="56" t="s">
        <v>35</v>
      </c>
      <c r="M3" s="53"/>
      <c r="N3" s="53">
        <v>231</v>
      </c>
      <c r="O3" s="53">
        <v>483</v>
      </c>
      <c r="P3" s="53">
        <v>5443</v>
      </c>
    </row>
    <row r="4" spans="1:16" ht="14.25">
      <c r="A4" s="53" t="s">
        <v>120</v>
      </c>
      <c r="B4" s="53">
        <v>350524007</v>
      </c>
      <c r="C4" s="56" t="s">
        <v>121</v>
      </c>
      <c r="D4" s="53">
        <v>11001</v>
      </c>
      <c r="E4" s="53" t="s">
        <v>33</v>
      </c>
      <c r="F4" s="53" t="s">
        <v>114</v>
      </c>
      <c r="G4" s="56" t="s">
        <v>115</v>
      </c>
      <c r="H4" s="56" t="s">
        <v>116</v>
      </c>
      <c r="I4" s="56" t="s">
        <v>122</v>
      </c>
      <c r="J4" s="53" t="s">
        <v>118</v>
      </c>
      <c r="K4" s="53" t="s">
        <v>119</v>
      </c>
      <c r="L4" s="56" t="s">
        <v>35</v>
      </c>
      <c r="M4" s="53"/>
      <c r="N4" s="53">
        <v>412</v>
      </c>
      <c r="O4" s="53">
        <v>627</v>
      </c>
      <c r="P4" s="53">
        <v>2061</v>
      </c>
    </row>
    <row r="5" spans="1:16" ht="14.25">
      <c r="A5" s="53" t="s">
        <v>123</v>
      </c>
      <c r="B5" s="53">
        <v>350524016</v>
      </c>
      <c r="C5" s="56" t="s">
        <v>124</v>
      </c>
      <c r="D5" s="53">
        <v>11001</v>
      </c>
      <c r="E5" s="53" t="s">
        <v>33</v>
      </c>
      <c r="F5" s="53" t="s">
        <v>114</v>
      </c>
      <c r="G5" s="56" t="s">
        <v>115</v>
      </c>
      <c r="H5" s="56" t="s">
        <v>116</v>
      </c>
      <c r="I5" s="56" t="s">
        <v>122</v>
      </c>
      <c r="J5" s="53" t="s">
        <v>118</v>
      </c>
      <c r="K5" s="53" t="s">
        <v>119</v>
      </c>
      <c r="L5" s="56" t="s">
        <v>35</v>
      </c>
      <c r="M5" s="53"/>
      <c r="N5" s="53">
        <v>660</v>
      </c>
      <c r="O5" s="53"/>
      <c r="P5" s="53">
        <v>757</v>
      </c>
    </row>
    <row r="6" spans="1:16" ht="14.25">
      <c r="A6" s="53" t="s">
        <v>125</v>
      </c>
      <c r="B6" s="63">
        <v>350525002</v>
      </c>
      <c r="C6" s="56" t="s">
        <v>126</v>
      </c>
      <c r="D6" s="53">
        <v>11001</v>
      </c>
      <c r="E6" s="56" t="s">
        <v>127</v>
      </c>
      <c r="F6" s="53" t="s">
        <v>114</v>
      </c>
      <c r="G6" s="53" t="s">
        <v>128</v>
      </c>
      <c r="H6" s="56" t="s">
        <v>129</v>
      </c>
      <c r="I6" s="53" t="s">
        <v>117</v>
      </c>
      <c r="J6" s="53" t="s">
        <v>118</v>
      </c>
      <c r="K6" s="53" t="s">
        <v>119</v>
      </c>
      <c r="L6" s="56" t="s">
        <v>35</v>
      </c>
      <c r="M6" s="53">
        <v>3308</v>
      </c>
      <c r="N6" s="53">
        <v>6703</v>
      </c>
      <c r="O6" s="53"/>
      <c r="P6" s="53">
        <v>21702</v>
      </c>
    </row>
    <row r="7" spans="1:16" ht="14.25">
      <c r="A7" s="53" t="s">
        <v>130</v>
      </c>
      <c r="B7" s="63">
        <v>350525003</v>
      </c>
      <c r="C7" s="53" t="s">
        <v>131</v>
      </c>
      <c r="D7" s="53">
        <v>11001</v>
      </c>
      <c r="E7" s="56" t="s">
        <v>127</v>
      </c>
      <c r="F7" s="56" t="s">
        <v>132</v>
      </c>
      <c r="G7" s="53" t="s">
        <v>128</v>
      </c>
      <c r="H7" s="53" t="s">
        <v>133</v>
      </c>
      <c r="I7" s="53" t="s">
        <v>117</v>
      </c>
      <c r="J7" s="53" t="s">
        <v>118</v>
      </c>
      <c r="K7" s="53" t="s">
        <v>119</v>
      </c>
      <c r="L7" s="56" t="s">
        <v>35</v>
      </c>
      <c r="M7" s="53">
        <v>904</v>
      </c>
      <c r="N7" s="53">
        <v>2941</v>
      </c>
      <c r="O7" s="53"/>
      <c r="P7" s="53">
        <v>9015</v>
      </c>
    </row>
    <row r="8" spans="1:16" ht="14.25">
      <c r="A8" s="53" t="s">
        <v>134</v>
      </c>
      <c r="B8" s="63">
        <v>350525004</v>
      </c>
      <c r="C8" s="56" t="s">
        <v>135</v>
      </c>
      <c r="D8" s="53">
        <v>11001</v>
      </c>
      <c r="E8" s="56" t="s">
        <v>127</v>
      </c>
      <c r="F8" s="56" t="s">
        <v>132</v>
      </c>
      <c r="G8" s="53" t="s">
        <v>128</v>
      </c>
      <c r="H8" s="56" t="s">
        <v>129</v>
      </c>
      <c r="I8" s="53" t="s">
        <v>117</v>
      </c>
      <c r="J8" s="53" t="s">
        <v>118</v>
      </c>
      <c r="K8" s="53" t="s">
        <v>119</v>
      </c>
      <c r="L8" s="56" t="s">
        <v>35</v>
      </c>
      <c r="M8" s="53">
        <v>666</v>
      </c>
      <c r="N8" s="53">
        <v>5528</v>
      </c>
      <c r="O8" s="53">
        <v>5160</v>
      </c>
      <c r="P8" s="53">
        <v>17807</v>
      </c>
    </row>
    <row r="9" spans="1:16" ht="14.25">
      <c r="A9" s="53" t="s">
        <v>136</v>
      </c>
      <c r="B9" s="53">
        <v>350525005</v>
      </c>
      <c r="C9" s="56" t="s">
        <v>137</v>
      </c>
      <c r="D9" s="53">
        <v>11001</v>
      </c>
      <c r="E9" s="53" t="s">
        <v>33</v>
      </c>
      <c r="F9" s="53" t="s">
        <v>114</v>
      </c>
      <c r="G9" s="53" t="s">
        <v>128</v>
      </c>
      <c r="H9" s="56" t="s">
        <v>116</v>
      </c>
      <c r="I9" s="56" t="s">
        <v>138</v>
      </c>
      <c r="J9" s="53" t="s">
        <v>118</v>
      </c>
      <c r="K9" s="53" t="s">
        <v>119</v>
      </c>
      <c r="L9" s="56" t="s">
        <v>35</v>
      </c>
      <c r="M9" s="207"/>
      <c r="N9" s="53">
        <v>3030</v>
      </c>
      <c r="O9" s="53">
        <v>2946</v>
      </c>
      <c r="P9" s="53">
        <v>13401</v>
      </c>
    </row>
    <row r="10" spans="1:16" ht="14.25">
      <c r="A10" s="53" t="s">
        <v>139</v>
      </c>
      <c r="B10" s="53">
        <v>350525007</v>
      </c>
      <c r="C10" s="56" t="s">
        <v>140</v>
      </c>
      <c r="D10" s="53">
        <v>11001</v>
      </c>
      <c r="E10" s="53" t="s">
        <v>33</v>
      </c>
      <c r="F10" s="53" t="s">
        <v>114</v>
      </c>
      <c r="G10" s="53" t="s">
        <v>128</v>
      </c>
      <c r="H10" s="56" t="s">
        <v>129</v>
      </c>
      <c r="I10" s="53" t="s">
        <v>117</v>
      </c>
      <c r="J10" s="53" t="s">
        <v>118</v>
      </c>
      <c r="K10" s="53" t="s">
        <v>119</v>
      </c>
      <c r="L10" s="56" t="s">
        <v>35</v>
      </c>
      <c r="M10" s="53">
        <v>2029</v>
      </c>
      <c r="N10" s="53">
        <v>17092</v>
      </c>
      <c r="O10" s="53">
        <v>4493</v>
      </c>
      <c r="P10" s="53">
        <v>26564</v>
      </c>
    </row>
    <row r="11" spans="1:16" ht="14.25">
      <c r="A11" s="53" t="s">
        <v>141</v>
      </c>
      <c r="B11" s="53">
        <v>350525008</v>
      </c>
      <c r="C11" s="56" t="s">
        <v>142</v>
      </c>
      <c r="D11" s="53">
        <v>11001</v>
      </c>
      <c r="E11" s="53" t="s">
        <v>33</v>
      </c>
      <c r="F11" s="53" t="s">
        <v>114</v>
      </c>
      <c r="G11" s="53" t="s">
        <v>128</v>
      </c>
      <c r="H11" s="56" t="s">
        <v>129</v>
      </c>
      <c r="I11" s="53" t="s">
        <v>117</v>
      </c>
      <c r="J11" s="53" t="s">
        <v>118</v>
      </c>
      <c r="K11" s="53" t="s">
        <v>119</v>
      </c>
      <c r="L11" s="56" t="s">
        <v>35</v>
      </c>
      <c r="M11" s="53"/>
      <c r="N11" s="53">
        <v>3366</v>
      </c>
      <c r="O11" s="53">
        <v>430</v>
      </c>
      <c r="P11" s="53">
        <v>9592</v>
      </c>
    </row>
    <row r="12" spans="1:16" ht="14.25">
      <c r="A12" s="53" t="s">
        <v>143</v>
      </c>
      <c r="B12" s="63">
        <v>350525009</v>
      </c>
      <c r="C12" s="56" t="s">
        <v>144</v>
      </c>
      <c r="D12" s="53">
        <v>11001</v>
      </c>
      <c r="E12" s="53" t="s">
        <v>33</v>
      </c>
      <c r="F12" s="53" t="s">
        <v>114</v>
      </c>
      <c r="G12" s="53" t="s">
        <v>128</v>
      </c>
      <c r="H12" s="56" t="s">
        <v>129</v>
      </c>
      <c r="I12" s="53" t="s">
        <v>117</v>
      </c>
      <c r="J12" s="53" t="s">
        <v>118</v>
      </c>
      <c r="K12" s="53" t="s">
        <v>119</v>
      </c>
      <c r="L12" s="56" t="s">
        <v>35</v>
      </c>
      <c r="M12" s="53">
        <v>670</v>
      </c>
      <c r="N12" s="53">
        <v>1676</v>
      </c>
      <c r="O12" s="53"/>
      <c r="P12" s="53">
        <v>6502</v>
      </c>
    </row>
    <row r="13" spans="1:16" ht="14.25">
      <c r="A13" s="53" t="s">
        <v>145</v>
      </c>
      <c r="B13" s="53">
        <v>350525010</v>
      </c>
      <c r="C13" s="56" t="s">
        <v>146</v>
      </c>
      <c r="D13" s="53">
        <v>11001</v>
      </c>
      <c r="E13" s="53" t="s">
        <v>33</v>
      </c>
      <c r="F13" s="53" t="s">
        <v>114</v>
      </c>
      <c r="G13" s="53" t="s">
        <v>128</v>
      </c>
      <c r="H13" s="56" t="s">
        <v>129</v>
      </c>
      <c r="I13" s="53" t="s">
        <v>117</v>
      </c>
      <c r="J13" s="53" t="s">
        <v>118</v>
      </c>
      <c r="K13" s="53" t="s">
        <v>119</v>
      </c>
      <c r="L13" s="56" t="s">
        <v>35</v>
      </c>
      <c r="M13" s="53"/>
      <c r="N13" s="53">
        <v>2967</v>
      </c>
      <c r="O13" s="53"/>
      <c r="P13" s="53">
        <v>6387</v>
      </c>
    </row>
    <row r="14" spans="1:16" ht="14.25">
      <c r="A14" s="53" t="s">
        <v>147</v>
      </c>
      <c r="B14" s="53">
        <v>350525014</v>
      </c>
      <c r="C14" s="53" t="s">
        <v>148</v>
      </c>
      <c r="D14" s="53">
        <v>11001</v>
      </c>
      <c r="E14" s="53" t="s">
        <v>33</v>
      </c>
      <c r="F14" s="53" t="s">
        <v>114</v>
      </c>
      <c r="G14" s="53" t="s">
        <v>128</v>
      </c>
      <c r="H14" s="56" t="s">
        <v>129</v>
      </c>
      <c r="I14" s="53" t="s">
        <v>117</v>
      </c>
      <c r="J14" s="53" t="s">
        <v>118</v>
      </c>
      <c r="K14" s="53" t="s">
        <v>119</v>
      </c>
      <c r="L14" s="56" t="s">
        <v>35</v>
      </c>
      <c r="M14" s="53">
        <v>2990</v>
      </c>
      <c r="N14" s="53">
        <v>3111</v>
      </c>
      <c r="O14" s="53">
        <v>8395</v>
      </c>
      <c r="P14" s="53">
        <v>14878</v>
      </c>
    </row>
    <row r="15" spans="1:16" ht="14.25">
      <c r="A15" s="53" t="s">
        <v>149</v>
      </c>
      <c r="B15" s="53">
        <v>350525138</v>
      </c>
      <c r="C15" s="56" t="s">
        <v>150</v>
      </c>
      <c r="D15" s="53">
        <v>11001</v>
      </c>
      <c r="E15" s="53" t="s">
        <v>33</v>
      </c>
      <c r="F15" s="53" t="s">
        <v>114</v>
      </c>
      <c r="G15" s="56" t="s">
        <v>151</v>
      </c>
      <c r="H15" s="56" t="s">
        <v>129</v>
      </c>
      <c r="I15" s="56" t="s">
        <v>122</v>
      </c>
      <c r="J15" s="53" t="s">
        <v>118</v>
      </c>
      <c r="K15" s="53" t="s">
        <v>119</v>
      </c>
      <c r="L15" s="56" t="s">
        <v>35</v>
      </c>
      <c r="M15" s="53"/>
      <c r="N15" s="53">
        <v>10130</v>
      </c>
      <c r="O15" s="53">
        <v>4475</v>
      </c>
      <c r="P15" s="53">
        <v>14605</v>
      </c>
    </row>
    <row r="16" spans="1:16" ht="14.25">
      <c r="A16" s="53" t="s">
        <v>152</v>
      </c>
      <c r="B16" s="53">
        <v>350525278</v>
      </c>
      <c r="C16" s="56" t="s">
        <v>153</v>
      </c>
      <c r="D16" s="53">
        <v>11001</v>
      </c>
      <c r="E16" s="53" t="s">
        <v>33</v>
      </c>
      <c r="F16" s="53" t="s">
        <v>114</v>
      </c>
      <c r="G16" s="53" t="s">
        <v>128</v>
      </c>
      <c r="H16" s="56" t="s">
        <v>129</v>
      </c>
      <c r="I16" s="56" t="s">
        <v>122</v>
      </c>
      <c r="J16" s="53" t="s">
        <v>118</v>
      </c>
      <c r="K16" s="53" t="s">
        <v>119</v>
      </c>
      <c r="L16" s="56" t="s">
        <v>35</v>
      </c>
      <c r="M16" s="53"/>
      <c r="N16" s="53">
        <v>790</v>
      </c>
      <c r="O16" s="53">
        <v>1676</v>
      </c>
      <c r="P16" s="53">
        <v>2581</v>
      </c>
    </row>
    <row r="17" spans="1:16" ht="14.25">
      <c r="A17" s="53" t="s">
        <v>154</v>
      </c>
      <c r="B17" s="53">
        <v>350526004</v>
      </c>
      <c r="C17" s="56" t="s">
        <v>155</v>
      </c>
      <c r="D17" s="53">
        <v>11001</v>
      </c>
      <c r="E17" s="53" t="s">
        <v>33</v>
      </c>
      <c r="F17" s="53" t="s">
        <v>114</v>
      </c>
      <c r="G17" s="53" t="s">
        <v>156</v>
      </c>
      <c r="H17" s="56" t="s">
        <v>157</v>
      </c>
      <c r="I17" s="56" t="s">
        <v>122</v>
      </c>
      <c r="J17" s="53" t="s">
        <v>118</v>
      </c>
      <c r="K17" s="53" t="s">
        <v>119</v>
      </c>
      <c r="L17" s="56" t="s">
        <v>35</v>
      </c>
      <c r="M17" s="53"/>
      <c r="N17" s="53"/>
      <c r="O17" s="53">
        <v>1493</v>
      </c>
      <c r="P17" s="53">
        <v>1503</v>
      </c>
    </row>
    <row r="18" spans="1:16" ht="14.25">
      <c r="A18" s="53" t="s">
        <v>158</v>
      </c>
      <c r="B18" s="53">
        <v>350526005</v>
      </c>
      <c r="C18" s="56" t="s">
        <v>159</v>
      </c>
      <c r="D18" s="53">
        <v>11001</v>
      </c>
      <c r="E18" s="53" t="s">
        <v>33</v>
      </c>
      <c r="F18" s="53" t="s">
        <v>114</v>
      </c>
      <c r="G18" s="53" t="s">
        <v>160</v>
      </c>
      <c r="H18" s="56" t="s">
        <v>116</v>
      </c>
      <c r="I18" s="56" t="s">
        <v>122</v>
      </c>
      <c r="J18" s="53" t="s">
        <v>118</v>
      </c>
      <c r="K18" s="53" t="s">
        <v>119</v>
      </c>
      <c r="L18" s="56" t="s">
        <v>35</v>
      </c>
      <c r="M18" s="53"/>
      <c r="N18" s="53">
        <v>215</v>
      </c>
      <c r="O18" s="53"/>
      <c r="P18" s="53">
        <v>769</v>
      </c>
    </row>
    <row r="19" spans="1:16" ht="15">
      <c r="A19" s="53">
        <v>17</v>
      </c>
      <c r="B19" s="204"/>
      <c r="C19" s="56" t="s">
        <v>161</v>
      </c>
      <c r="D19" s="53">
        <v>17050</v>
      </c>
      <c r="E19" s="53" t="s">
        <v>36</v>
      </c>
      <c r="F19" s="53" t="s">
        <v>114</v>
      </c>
      <c r="G19" s="56" t="s">
        <v>151</v>
      </c>
      <c r="H19" s="56" t="s">
        <v>157</v>
      </c>
      <c r="I19" s="53"/>
      <c r="J19" s="208" t="s">
        <v>162</v>
      </c>
      <c r="K19" s="53">
        <v>58.8</v>
      </c>
      <c r="L19" s="53" t="s">
        <v>163</v>
      </c>
      <c r="M19" s="53"/>
      <c r="N19" s="53"/>
      <c r="O19" s="53">
        <v>120</v>
      </c>
      <c r="P19" s="53">
        <v>120</v>
      </c>
    </row>
    <row r="20" spans="1:16" ht="15">
      <c r="A20" s="53">
        <v>18</v>
      </c>
      <c r="B20" s="204"/>
      <c r="C20" s="56" t="s">
        <v>164</v>
      </c>
      <c r="D20" s="53">
        <v>17050</v>
      </c>
      <c r="E20" s="53" t="s">
        <v>36</v>
      </c>
      <c r="F20" s="53" t="s">
        <v>114</v>
      </c>
      <c r="G20" s="56" t="s">
        <v>165</v>
      </c>
      <c r="H20" s="56" t="s">
        <v>157</v>
      </c>
      <c r="I20" s="53"/>
      <c r="J20" s="208" t="s">
        <v>162</v>
      </c>
      <c r="K20" s="53">
        <v>57.65</v>
      </c>
      <c r="L20" s="53" t="s">
        <v>163</v>
      </c>
      <c r="M20" s="53"/>
      <c r="N20" s="53"/>
      <c r="O20" s="53">
        <v>31</v>
      </c>
      <c r="P20" s="53">
        <v>31</v>
      </c>
    </row>
    <row r="21" spans="1:16" ht="15">
      <c r="A21" s="53">
        <v>19</v>
      </c>
      <c r="B21" s="204"/>
      <c r="C21" s="56" t="s">
        <v>166</v>
      </c>
      <c r="D21" s="53">
        <v>17050</v>
      </c>
      <c r="E21" s="53" t="s">
        <v>36</v>
      </c>
      <c r="F21" s="53" t="s">
        <v>114</v>
      </c>
      <c r="G21" s="53" t="s">
        <v>128</v>
      </c>
      <c r="H21" s="56" t="s">
        <v>129</v>
      </c>
      <c r="I21" s="53"/>
      <c r="J21" s="208" t="s">
        <v>162</v>
      </c>
      <c r="K21" s="53">
        <v>72.5</v>
      </c>
      <c r="L21" s="53" t="s">
        <v>163</v>
      </c>
      <c r="M21" s="53"/>
      <c r="N21" s="53"/>
      <c r="O21" s="53">
        <v>52</v>
      </c>
      <c r="P21" s="53">
        <v>52</v>
      </c>
    </row>
    <row r="22" spans="1:16" ht="15">
      <c r="A22" s="53">
        <v>20</v>
      </c>
      <c r="B22" s="204"/>
      <c r="C22" s="56" t="s">
        <v>167</v>
      </c>
      <c r="D22" s="53">
        <v>17050</v>
      </c>
      <c r="E22" s="56" t="s">
        <v>36</v>
      </c>
      <c r="F22" s="53" t="s">
        <v>114</v>
      </c>
      <c r="G22" s="56" t="s">
        <v>165</v>
      </c>
      <c r="H22" s="56" t="s">
        <v>157</v>
      </c>
      <c r="I22" s="53"/>
      <c r="J22" s="208" t="s">
        <v>162</v>
      </c>
      <c r="K22" s="53">
        <v>87</v>
      </c>
      <c r="L22" s="53" t="s">
        <v>163</v>
      </c>
      <c r="M22" s="53"/>
      <c r="N22" s="53"/>
      <c r="O22" s="53">
        <v>18</v>
      </c>
      <c r="P22" s="53">
        <v>18</v>
      </c>
    </row>
    <row r="23" spans="1:16" ht="15">
      <c r="A23" s="53">
        <v>21</v>
      </c>
      <c r="B23" s="204"/>
      <c r="C23" s="56" t="s">
        <v>168</v>
      </c>
      <c r="D23" s="53">
        <v>17050</v>
      </c>
      <c r="E23" s="53" t="s">
        <v>36</v>
      </c>
      <c r="F23" s="53" t="s">
        <v>114</v>
      </c>
      <c r="G23" s="56" t="s">
        <v>151</v>
      </c>
      <c r="H23" s="56" t="s">
        <v>129</v>
      </c>
      <c r="I23" s="53"/>
      <c r="J23" s="208" t="s">
        <v>162</v>
      </c>
      <c r="K23" s="53">
        <v>65</v>
      </c>
      <c r="L23" s="53" t="s">
        <v>163</v>
      </c>
      <c r="M23" s="53"/>
      <c r="N23" s="53"/>
      <c r="O23" s="53">
        <v>72</v>
      </c>
      <c r="P23" s="53">
        <v>72</v>
      </c>
    </row>
    <row r="24" spans="1:16" ht="15">
      <c r="A24" s="53">
        <v>22</v>
      </c>
      <c r="B24" s="205"/>
      <c r="C24" s="56" t="s">
        <v>169</v>
      </c>
      <c r="D24" s="53">
        <v>17050</v>
      </c>
      <c r="E24" s="53" t="s">
        <v>36</v>
      </c>
      <c r="F24" s="53" t="s">
        <v>114</v>
      </c>
      <c r="G24" s="56" t="s">
        <v>165</v>
      </c>
      <c r="H24" s="56" t="s">
        <v>157</v>
      </c>
      <c r="I24" s="53"/>
      <c r="J24" s="208" t="s">
        <v>162</v>
      </c>
      <c r="K24" s="53">
        <v>89</v>
      </c>
      <c r="L24" s="53" t="s">
        <v>163</v>
      </c>
      <c r="M24" s="53"/>
      <c r="N24" s="53"/>
      <c r="O24" s="53">
        <v>11</v>
      </c>
      <c r="P24" s="53">
        <v>11</v>
      </c>
    </row>
    <row r="25" spans="1:16" ht="15">
      <c r="A25" s="53">
        <v>23</v>
      </c>
      <c r="B25" s="205"/>
      <c r="C25" s="56" t="s">
        <v>170</v>
      </c>
      <c r="D25" s="53">
        <v>17050</v>
      </c>
      <c r="E25" s="53" t="s">
        <v>36</v>
      </c>
      <c r="F25" s="53" t="s">
        <v>114</v>
      </c>
      <c r="G25" s="56" t="s">
        <v>165</v>
      </c>
      <c r="H25" s="56" t="s">
        <v>157</v>
      </c>
      <c r="I25" s="53"/>
      <c r="J25" s="208" t="s">
        <v>162</v>
      </c>
      <c r="K25" s="53">
        <v>61.5</v>
      </c>
      <c r="L25" s="53" t="s">
        <v>38</v>
      </c>
      <c r="M25" s="53"/>
      <c r="N25" s="53"/>
      <c r="O25" s="53">
        <v>37</v>
      </c>
      <c r="P25" s="53">
        <v>37</v>
      </c>
    </row>
    <row r="26" spans="1:16" ht="24">
      <c r="A26" s="53" t="s">
        <v>171</v>
      </c>
      <c r="B26" s="64">
        <v>350526002</v>
      </c>
      <c r="C26" s="56" t="s">
        <v>172</v>
      </c>
      <c r="D26" s="53">
        <v>22001</v>
      </c>
      <c r="E26" s="56" t="s">
        <v>173</v>
      </c>
      <c r="F26" s="56" t="s">
        <v>132</v>
      </c>
      <c r="G26" s="56" t="s">
        <v>115</v>
      </c>
      <c r="H26" s="56" t="s">
        <v>129</v>
      </c>
      <c r="I26" s="56" t="s">
        <v>174</v>
      </c>
      <c r="J26" s="53" t="s">
        <v>175</v>
      </c>
      <c r="K26" s="53" t="s">
        <v>176</v>
      </c>
      <c r="L26" s="56" t="s">
        <v>41</v>
      </c>
      <c r="M26" s="63">
        <v>820</v>
      </c>
      <c r="N26" s="63">
        <v>1273</v>
      </c>
      <c r="O26" s="209">
        <v>54016</v>
      </c>
      <c r="P26" s="63">
        <v>65701</v>
      </c>
    </row>
    <row r="27" spans="1:16" ht="22.5">
      <c r="A27" s="53">
        <v>25</v>
      </c>
      <c r="B27" s="64"/>
      <c r="C27" s="56" t="s">
        <v>177</v>
      </c>
      <c r="D27" s="53">
        <v>22001</v>
      </c>
      <c r="E27" s="56" t="s">
        <v>173</v>
      </c>
      <c r="F27" s="56" t="s">
        <v>132</v>
      </c>
      <c r="G27" s="56" t="s">
        <v>115</v>
      </c>
      <c r="H27" s="56" t="s">
        <v>129</v>
      </c>
      <c r="I27" s="56" t="s">
        <v>174</v>
      </c>
      <c r="J27" s="53" t="s">
        <v>175</v>
      </c>
      <c r="K27" s="53">
        <v>41.82</v>
      </c>
      <c r="L27" s="73" t="s">
        <v>41</v>
      </c>
      <c r="M27" s="53">
        <v>440</v>
      </c>
      <c r="N27" s="53">
        <v>2057.9</v>
      </c>
      <c r="O27" s="53">
        <v>2149.6</v>
      </c>
      <c r="P27" s="53">
        <v>10995</v>
      </c>
    </row>
    <row r="28" spans="1:16" ht="14.25">
      <c r="A28" s="53">
        <v>26</v>
      </c>
      <c r="B28" s="53"/>
      <c r="C28" s="56" t="s">
        <v>178</v>
      </c>
      <c r="D28" s="53">
        <v>22001</v>
      </c>
      <c r="E28" s="53" t="s">
        <v>39</v>
      </c>
      <c r="F28" s="53" t="s">
        <v>179</v>
      </c>
      <c r="G28" s="56" t="s">
        <v>151</v>
      </c>
      <c r="H28" s="56" t="s">
        <v>157</v>
      </c>
      <c r="I28" s="56" t="s">
        <v>122</v>
      </c>
      <c r="J28" s="53" t="s">
        <v>175</v>
      </c>
      <c r="K28" s="53"/>
      <c r="L28" s="56" t="s">
        <v>41</v>
      </c>
      <c r="M28" s="64"/>
      <c r="N28" s="64"/>
      <c r="O28" s="64"/>
      <c r="P28" s="64">
        <v>100</v>
      </c>
    </row>
    <row r="29" spans="1:16" ht="14.25">
      <c r="A29" s="53" t="s">
        <v>180</v>
      </c>
      <c r="B29" s="53">
        <v>350526241</v>
      </c>
      <c r="C29" s="56" t="s">
        <v>181</v>
      </c>
      <c r="D29" s="53">
        <v>22001</v>
      </c>
      <c r="E29" s="53" t="s">
        <v>39</v>
      </c>
      <c r="F29" s="53" t="s">
        <v>114</v>
      </c>
      <c r="G29" s="56" t="s">
        <v>165</v>
      </c>
      <c r="H29" s="56" t="s">
        <v>129</v>
      </c>
      <c r="I29" s="56" t="s">
        <v>122</v>
      </c>
      <c r="J29" s="53" t="s">
        <v>175</v>
      </c>
      <c r="K29" s="53">
        <v>37.11</v>
      </c>
      <c r="L29" s="56" t="s">
        <v>41</v>
      </c>
      <c r="M29" s="53"/>
      <c r="N29" s="53"/>
      <c r="O29" s="53">
        <v>282</v>
      </c>
      <c r="P29" s="53">
        <v>282</v>
      </c>
    </row>
    <row r="30" spans="1:16" ht="14.25">
      <c r="A30" s="63" t="s">
        <v>182</v>
      </c>
      <c r="B30" s="63">
        <v>350526014</v>
      </c>
      <c r="C30" s="72" t="s">
        <v>183</v>
      </c>
      <c r="D30" s="53">
        <v>22001</v>
      </c>
      <c r="E30" s="53" t="s">
        <v>39</v>
      </c>
      <c r="F30" s="53" t="s">
        <v>179</v>
      </c>
      <c r="G30" s="56" t="s">
        <v>151</v>
      </c>
      <c r="H30" s="53" t="s">
        <v>184</v>
      </c>
      <c r="I30" s="53" t="s">
        <v>117</v>
      </c>
      <c r="J30" s="53" t="s">
        <v>175</v>
      </c>
      <c r="K30" s="53">
        <v>31.53</v>
      </c>
      <c r="L30" s="56" t="s">
        <v>41</v>
      </c>
      <c r="M30" s="53">
        <v>375</v>
      </c>
      <c r="N30" s="53">
        <v>500</v>
      </c>
      <c r="O30" s="53">
        <v>4029</v>
      </c>
      <c r="P30" s="53">
        <v>5696</v>
      </c>
    </row>
    <row r="31" spans="1:16" ht="14.25">
      <c r="A31" s="64"/>
      <c r="B31" s="64"/>
      <c r="C31" s="87"/>
      <c r="D31" s="53">
        <v>32017</v>
      </c>
      <c r="E31" s="53" t="s">
        <v>51</v>
      </c>
      <c r="F31" s="53" t="s">
        <v>185</v>
      </c>
      <c r="G31" s="56" t="s">
        <v>151</v>
      </c>
      <c r="H31" s="53" t="s">
        <v>184</v>
      </c>
      <c r="I31" s="53" t="s">
        <v>117</v>
      </c>
      <c r="J31" s="53" t="s">
        <v>186</v>
      </c>
      <c r="K31" s="53"/>
      <c r="L31" s="56" t="s">
        <v>187</v>
      </c>
      <c r="M31" s="53"/>
      <c r="N31" s="53"/>
      <c r="O31" s="53">
        <v>1773</v>
      </c>
      <c r="P31" s="53">
        <v>1773</v>
      </c>
    </row>
    <row r="32" spans="1:16" ht="14.25">
      <c r="A32" s="63" t="s">
        <v>188</v>
      </c>
      <c r="B32" s="63">
        <v>350524001</v>
      </c>
      <c r="C32" s="72" t="s">
        <v>189</v>
      </c>
      <c r="D32" s="53">
        <v>22001</v>
      </c>
      <c r="E32" s="53" t="s">
        <v>39</v>
      </c>
      <c r="F32" s="53" t="s">
        <v>179</v>
      </c>
      <c r="G32" s="53" t="s">
        <v>115</v>
      </c>
      <c r="H32" s="56" t="s">
        <v>129</v>
      </c>
      <c r="I32" s="53" t="s">
        <v>190</v>
      </c>
      <c r="J32" s="53" t="s">
        <v>175</v>
      </c>
      <c r="K32" s="53">
        <v>52</v>
      </c>
      <c r="L32" s="56" t="s">
        <v>41</v>
      </c>
      <c r="M32" s="53">
        <v>3501</v>
      </c>
      <c r="N32" s="53">
        <v>13482</v>
      </c>
      <c r="O32" s="53"/>
      <c r="P32" s="53">
        <v>23068</v>
      </c>
    </row>
    <row r="33" spans="1:16" ht="14.25">
      <c r="A33" s="75"/>
      <c r="B33" s="75"/>
      <c r="C33" s="93"/>
      <c r="D33" s="53">
        <v>32007</v>
      </c>
      <c r="E33" s="53" t="s">
        <v>46</v>
      </c>
      <c r="F33" s="53" t="s">
        <v>191</v>
      </c>
      <c r="G33" s="53" t="s">
        <v>128</v>
      </c>
      <c r="H33" s="56" t="s">
        <v>157</v>
      </c>
      <c r="I33" s="56" t="s">
        <v>122</v>
      </c>
      <c r="J33" s="53" t="s">
        <v>192</v>
      </c>
      <c r="K33" s="53"/>
      <c r="L33" s="56" t="s">
        <v>48</v>
      </c>
      <c r="M33" s="53"/>
      <c r="N33" s="53">
        <v>4073</v>
      </c>
      <c r="O33" s="53"/>
      <c r="P33" s="53">
        <v>4073</v>
      </c>
    </row>
    <row r="34" spans="1:16" ht="14.25">
      <c r="A34" s="75"/>
      <c r="B34" s="75"/>
      <c r="C34" s="93"/>
      <c r="D34" s="53">
        <v>32008</v>
      </c>
      <c r="E34" s="53" t="s">
        <v>49</v>
      </c>
      <c r="F34" s="53" t="s">
        <v>191</v>
      </c>
      <c r="G34" s="53" t="s">
        <v>128</v>
      </c>
      <c r="H34" s="56" t="s">
        <v>157</v>
      </c>
      <c r="I34" s="53" t="s">
        <v>117</v>
      </c>
      <c r="J34" s="53" t="s">
        <v>193</v>
      </c>
      <c r="K34" s="53">
        <v>3.91</v>
      </c>
      <c r="L34" s="56" t="s">
        <v>194</v>
      </c>
      <c r="M34" s="53"/>
      <c r="N34" s="53">
        <v>89673</v>
      </c>
      <c r="O34" s="210"/>
      <c r="P34" s="53">
        <v>89673</v>
      </c>
    </row>
    <row r="35" spans="1:16" ht="14.25">
      <c r="A35" s="75"/>
      <c r="B35" s="75"/>
      <c r="C35" s="93"/>
      <c r="D35" s="53">
        <v>73070</v>
      </c>
      <c r="E35" s="53" t="s">
        <v>62</v>
      </c>
      <c r="F35" s="53" t="s">
        <v>191</v>
      </c>
      <c r="G35" s="53" t="s">
        <v>128</v>
      </c>
      <c r="H35" s="56" t="s">
        <v>157</v>
      </c>
      <c r="I35" s="53" t="s">
        <v>117</v>
      </c>
      <c r="J35" s="53" t="s">
        <v>195</v>
      </c>
      <c r="K35" s="53">
        <v>15.23</v>
      </c>
      <c r="L35" s="56" t="s">
        <v>41</v>
      </c>
      <c r="M35" s="53">
        <v>830</v>
      </c>
      <c r="N35" s="53">
        <v>1037</v>
      </c>
      <c r="O35" s="53"/>
      <c r="P35" s="53">
        <v>1037</v>
      </c>
    </row>
    <row r="36" spans="1:16" ht="15">
      <c r="A36" s="64"/>
      <c r="B36" s="64"/>
      <c r="C36" s="87"/>
      <c r="D36" s="53">
        <v>84913</v>
      </c>
      <c r="E36" s="56" t="s">
        <v>196</v>
      </c>
      <c r="F36" s="53" t="s">
        <v>191</v>
      </c>
      <c r="G36" s="53" t="s">
        <v>128</v>
      </c>
      <c r="H36" s="56" t="s">
        <v>157</v>
      </c>
      <c r="I36" s="53" t="s">
        <v>197</v>
      </c>
      <c r="J36" s="53" t="s">
        <v>198</v>
      </c>
      <c r="K36" s="53">
        <v>52</v>
      </c>
      <c r="L36" s="56" t="s">
        <v>41</v>
      </c>
      <c r="M36" s="53"/>
      <c r="N36" s="53"/>
      <c r="O36" s="211">
        <v>90575</v>
      </c>
      <c r="P36" s="53">
        <v>90575</v>
      </c>
    </row>
    <row r="37" spans="1:16" ht="14.25">
      <c r="A37" s="53" t="s">
        <v>199</v>
      </c>
      <c r="B37" s="53">
        <v>350524002</v>
      </c>
      <c r="C37" s="53" t="s">
        <v>200</v>
      </c>
      <c r="D37" s="53">
        <v>22001</v>
      </c>
      <c r="E37" s="53" t="s">
        <v>39</v>
      </c>
      <c r="F37" s="53" t="s">
        <v>114</v>
      </c>
      <c r="G37" s="56" t="s">
        <v>151</v>
      </c>
      <c r="H37" s="56" t="s">
        <v>116</v>
      </c>
      <c r="I37" s="53" t="s">
        <v>117</v>
      </c>
      <c r="J37" s="53" t="s">
        <v>175</v>
      </c>
      <c r="K37" s="53">
        <v>40.56</v>
      </c>
      <c r="L37" s="56" t="s">
        <v>41</v>
      </c>
      <c r="M37" s="53">
        <v>30</v>
      </c>
      <c r="N37" s="53">
        <v>57</v>
      </c>
      <c r="O37" s="53"/>
      <c r="P37" s="53">
        <v>1671</v>
      </c>
    </row>
    <row r="38" spans="1:16" ht="14.25">
      <c r="A38" s="63" t="s">
        <v>201</v>
      </c>
      <c r="B38" s="63">
        <v>350524013</v>
      </c>
      <c r="C38" s="72" t="s">
        <v>202</v>
      </c>
      <c r="D38" s="53">
        <v>22001</v>
      </c>
      <c r="E38" s="53" t="s">
        <v>39</v>
      </c>
      <c r="F38" s="53" t="s">
        <v>179</v>
      </c>
      <c r="G38" s="56" t="s">
        <v>151</v>
      </c>
      <c r="H38" s="56" t="s">
        <v>129</v>
      </c>
      <c r="I38" s="56" t="s">
        <v>122</v>
      </c>
      <c r="J38" s="53" t="s">
        <v>175</v>
      </c>
      <c r="K38" s="53">
        <v>43.31</v>
      </c>
      <c r="L38" s="56" t="s">
        <v>41</v>
      </c>
      <c r="M38" s="53"/>
      <c r="N38" s="53">
        <v>11</v>
      </c>
      <c r="O38" s="53">
        <v>409</v>
      </c>
      <c r="P38" s="53">
        <v>989</v>
      </c>
    </row>
    <row r="39" spans="1:16" ht="14.25">
      <c r="A39" s="64"/>
      <c r="B39" s="64"/>
      <c r="C39" s="87"/>
      <c r="D39" s="53">
        <v>22002</v>
      </c>
      <c r="E39" s="53" t="s">
        <v>42</v>
      </c>
      <c r="F39" s="53" t="s">
        <v>191</v>
      </c>
      <c r="G39" s="56" t="s">
        <v>151</v>
      </c>
      <c r="H39" s="53" t="s">
        <v>133</v>
      </c>
      <c r="I39" s="56" t="s">
        <v>122</v>
      </c>
      <c r="J39" s="53" t="s">
        <v>203</v>
      </c>
      <c r="K39" s="53">
        <v>10.62</v>
      </c>
      <c r="L39" s="56" t="s">
        <v>41</v>
      </c>
      <c r="M39" s="53"/>
      <c r="N39" s="53"/>
      <c r="O39" s="212">
        <v>1</v>
      </c>
      <c r="P39" s="212">
        <v>1</v>
      </c>
    </row>
    <row r="40" spans="1:16" ht="14.25">
      <c r="A40" s="53" t="s">
        <v>204</v>
      </c>
      <c r="B40" s="53">
        <v>350524101</v>
      </c>
      <c r="C40" s="56" t="s">
        <v>205</v>
      </c>
      <c r="D40" s="53">
        <v>22001</v>
      </c>
      <c r="E40" s="53" t="s">
        <v>39</v>
      </c>
      <c r="F40" s="53" t="s">
        <v>114</v>
      </c>
      <c r="G40" s="56" t="s">
        <v>151</v>
      </c>
      <c r="H40" s="56" t="s">
        <v>129</v>
      </c>
      <c r="I40" s="53" t="s">
        <v>117</v>
      </c>
      <c r="J40" s="53" t="s">
        <v>175</v>
      </c>
      <c r="K40" s="53">
        <v>38.13</v>
      </c>
      <c r="L40" s="56" t="s">
        <v>41</v>
      </c>
      <c r="M40" s="53">
        <v>404</v>
      </c>
      <c r="N40" s="53">
        <v>483</v>
      </c>
      <c r="O40" s="53">
        <v>957</v>
      </c>
      <c r="P40" s="53">
        <v>2049</v>
      </c>
    </row>
    <row r="41" spans="1:16" ht="14.25">
      <c r="A41" s="53" t="s">
        <v>206</v>
      </c>
      <c r="B41" s="53">
        <v>350583001</v>
      </c>
      <c r="C41" s="56" t="s">
        <v>207</v>
      </c>
      <c r="D41" s="53">
        <v>22002</v>
      </c>
      <c r="E41" s="53" t="s">
        <v>42</v>
      </c>
      <c r="F41" s="53" t="s">
        <v>114</v>
      </c>
      <c r="G41" s="53" t="s">
        <v>160</v>
      </c>
      <c r="H41" s="53" t="s">
        <v>133</v>
      </c>
      <c r="I41" s="56" t="s">
        <v>122</v>
      </c>
      <c r="J41" s="53" t="s">
        <v>203</v>
      </c>
      <c r="K41" s="53">
        <v>22.53</v>
      </c>
      <c r="L41" s="56" t="s">
        <v>41</v>
      </c>
      <c r="M41" s="53"/>
      <c r="N41" s="53"/>
      <c r="O41" s="53">
        <v>17</v>
      </c>
      <c r="P41" s="53">
        <v>17</v>
      </c>
    </row>
    <row r="42" spans="1:16" ht="14.25">
      <c r="A42" s="63" t="s">
        <v>208</v>
      </c>
      <c r="B42" s="63">
        <v>350526003</v>
      </c>
      <c r="C42" s="72" t="s">
        <v>209</v>
      </c>
      <c r="D42" s="53">
        <v>22002</v>
      </c>
      <c r="E42" s="53" t="s">
        <v>42</v>
      </c>
      <c r="F42" s="53" t="s">
        <v>179</v>
      </c>
      <c r="G42" s="56" t="s">
        <v>151</v>
      </c>
      <c r="H42" s="56" t="s">
        <v>129</v>
      </c>
      <c r="I42" s="56" t="s">
        <v>122</v>
      </c>
      <c r="J42" s="53" t="s">
        <v>203</v>
      </c>
      <c r="K42" s="53">
        <v>17</v>
      </c>
      <c r="L42" s="56" t="s">
        <v>41</v>
      </c>
      <c r="M42" s="53"/>
      <c r="N42" s="53"/>
      <c r="O42" s="53">
        <v>146</v>
      </c>
      <c r="P42" s="53">
        <v>196</v>
      </c>
    </row>
    <row r="43" spans="1:16" ht="14.25">
      <c r="A43" s="64"/>
      <c r="B43" s="64"/>
      <c r="C43" s="87"/>
      <c r="D43" s="53">
        <v>22001</v>
      </c>
      <c r="E43" s="53" t="s">
        <v>39</v>
      </c>
      <c r="F43" s="53" t="s">
        <v>185</v>
      </c>
      <c r="G43" s="56" t="s">
        <v>151</v>
      </c>
      <c r="H43" s="56" t="s">
        <v>129</v>
      </c>
      <c r="I43" s="56" t="s">
        <v>122</v>
      </c>
      <c r="J43" s="53" t="s">
        <v>175</v>
      </c>
      <c r="K43" s="53">
        <v>35.6</v>
      </c>
      <c r="L43" s="56" t="s">
        <v>41</v>
      </c>
      <c r="M43" s="53"/>
      <c r="N43" s="53">
        <v>172</v>
      </c>
      <c r="O43" s="53">
        <v>94</v>
      </c>
      <c r="P43" s="53">
        <v>356</v>
      </c>
    </row>
    <row r="44" spans="1:16" ht="14.25">
      <c r="A44" s="63" t="s">
        <v>210</v>
      </c>
      <c r="B44" s="63">
        <v>350526009</v>
      </c>
      <c r="C44" s="72" t="s">
        <v>211</v>
      </c>
      <c r="D44" s="53">
        <v>32006</v>
      </c>
      <c r="E44" s="53" t="s">
        <v>43</v>
      </c>
      <c r="F44" s="53" t="s">
        <v>179</v>
      </c>
      <c r="G44" s="56" t="s">
        <v>115</v>
      </c>
      <c r="H44" s="56" t="s">
        <v>129</v>
      </c>
      <c r="I44" s="56" t="s">
        <v>122</v>
      </c>
      <c r="J44" s="53" t="s">
        <v>212</v>
      </c>
      <c r="K44" s="53">
        <v>0.5</v>
      </c>
      <c r="L44" s="56" t="s">
        <v>45</v>
      </c>
      <c r="M44" s="53"/>
      <c r="N44" s="53">
        <v>1019</v>
      </c>
      <c r="O44" s="53">
        <v>182</v>
      </c>
      <c r="P44" s="53">
        <v>2063</v>
      </c>
    </row>
    <row r="45" spans="1:16" ht="14.25">
      <c r="A45" s="64"/>
      <c r="B45" s="64"/>
      <c r="C45" s="87"/>
      <c r="D45" s="53">
        <v>42201</v>
      </c>
      <c r="E45" s="53" t="s">
        <v>53</v>
      </c>
      <c r="F45" s="53" t="s">
        <v>185</v>
      </c>
      <c r="G45" s="56" t="s">
        <v>115</v>
      </c>
      <c r="H45" s="56" t="s">
        <v>129</v>
      </c>
      <c r="I45" s="56" t="s">
        <v>122</v>
      </c>
      <c r="J45" s="53" t="s">
        <v>213</v>
      </c>
      <c r="K45" s="53">
        <v>2.5</v>
      </c>
      <c r="L45" s="56" t="s">
        <v>55</v>
      </c>
      <c r="M45" s="53"/>
      <c r="N45" s="53">
        <v>211</v>
      </c>
      <c r="O45" s="53">
        <v>89</v>
      </c>
      <c r="P45" s="53">
        <v>364</v>
      </c>
    </row>
    <row r="46" spans="1:16" ht="14.25">
      <c r="A46" s="63" t="s">
        <v>214</v>
      </c>
      <c r="B46" s="63">
        <v>350526700</v>
      </c>
      <c r="C46" s="63" t="s">
        <v>215</v>
      </c>
      <c r="D46" s="53">
        <v>32006</v>
      </c>
      <c r="E46" s="53" t="s">
        <v>43</v>
      </c>
      <c r="F46" s="53" t="s">
        <v>179</v>
      </c>
      <c r="G46" s="53" t="s">
        <v>156</v>
      </c>
      <c r="H46" s="53" t="s">
        <v>184</v>
      </c>
      <c r="I46" s="56" t="s">
        <v>122</v>
      </c>
      <c r="J46" s="53" t="s">
        <v>212</v>
      </c>
      <c r="K46" s="53">
        <v>1.34</v>
      </c>
      <c r="L46" s="56" t="s">
        <v>45</v>
      </c>
      <c r="M46" s="53" t="s">
        <v>216</v>
      </c>
      <c r="N46" s="53">
        <v>599</v>
      </c>
      <c r="O46" s="53">
        <v>2150</v>
      </c>
      <c r="P46" s="53">
        <v>2749</v>
      </c>
    </row>
    <row r="47" spans="1:16" ht="14.25">
      <c r="A47" s="75"/>
      <c r="B47" s="75"/>
      <c r="C47" s="75"/>
      <c r="D47" s="53">
        <v>42201</v>
      </c>
      <c r="E47" s="53" t="s">
        <v>53</v>
      </c>
      <c r="F47" s="53" t="s">
        <v>185</v>
      </c>
      <c r="G47" s="53" t="s">
        <v>115</v>
      </c>
      <c r="H47" s="56" t="s">
        <v>129</v>
      </c>
      <c r="I47" s="56" t="s">
        <v>122</v>
      </c>
      <c r="J47" s="53" t="s">
        <v>213</v>
      </c>
      <c r="K47" s="53">
        <v>2.88</v>
      </c>
      <c r="L47" s="56" t="s">
        <v>55</v>
      </c>
      <c r="M47" s="53">
        <v>3</v>
      </c>
      <c r="N47" s="53">
        <v>4</v>
      </c>
      <c r="O47" s="53">
        <v>20</v>
      </c>
      <c r="P47" s="53">
        <v>30</v>
      </c>
    </row>
    <row r="48" spans="1:16" ht="14.25">
      <c r="A48" s="64"/>
      <c r="B48" s="64"/>
      <c r="C48" s="64"/>
      <c r="D48" s="53">
        <v>42202</v>
      </c>
      <c r="E48" s="53" t="s">
        <v>56</v>
      </c>
      <c r="F48" s="53" t="s">
        <v>185</v>
      </c>
      <c r="G48" s="53" t="s">
        <v>115</v>
      </c>
      <c r="H48" s="53" t="s">
        <v>184</v>
      </c>
      <c r="I48" s="53" t="s">
        <v>117</v>
      </c>
      <c r="J48" s="53" t="s">
        <v>217</v>
      </c>
      <c r="K48" s="53">
        <v>82.9</v>
      </c>
      <c r="L48" s="56" t="s">
        <v>57</v>
      </c>
      <c r="M48" s="53">
        <v>168</v>
      </c>
      <c r="N48" s="53">
        <v>241</v>
      </c>
      <c r="O48" s="53">
        <v>602</v>
      </c>
      <c r="P48" s="53">
        <v>1011</v>
      </c>
    </row>
    <row r="49" spans="1:16" ht="14.25">
      <c r="A49" s="63" t="s">
        <v>218</v>
      </c>
      <c r="B49" s="63">
        <v>350524004</v>
      </c>
      <c r="C49" s="72" t="s">
        <v>219</v>
      </c>
      <c r="D49" s="53">
        <v>32007</v>
      </c>
      <c r="E49" s="53" t="s">
        <v>46</v>
      </c>
      <c r="F49" s="53" t="s">
        <v>179</v>
      </c>
      <c r="G49" s="53" t="s">
        <v>160</v>
      </c>
      <c r="H49" s="56" t="s">
        <v>157</v>
      </c>
      <c r="I49" s="56" t="s">
        <v>122</v>
      </c>
      <c r="J49" s="53" t="s">
        <v>192</v>
      </c>
      <c r="K49" s="53">
        <v>2.84</v>
      </c>
      <c r="L49" s="56" t="s">
        <v>48</v>
      </c>
      <c r="M49" s="53"/>
      <c r="N49" s="53"/>
      <c r="O49" s="53">
        <v>4210</v>
      </c>
      <c r="P49" s="53">
        <v>4210</v>
      </c>
    </row>
    <row r="50" spans="1:16" ht="14.25">
      <c r="A50" s="64"/>
      <c r="B50" s="64"/>
      <c r="C50" s="87"/>
      <c r="D50" s="53">
        <v>32008</v>
      </c>
      <c r="E50" s="53" t="s">
        <v>49</v>
      </c>
      <c r="F50" s="53" t="s">
        <v>191</v>
      </c>
      <c r="G50" s="53" t="s">
        <v>160</v>
      </c>
      <c r="H50" s="56" t="s">
        <v>116</v>
      </c>
      <c r="I50" s="56" t="s">
        <v>122</v>
      </c>
      <c r="J50" s="53" t="s">
        <v>193</v>
      </c>
      <c r="K50" s="53">
        <v>1.04</v>
      </c>
      <c r="L50" s="56" t="s">
        <v>194</v>
      </c>
      <c r="M50" s="53"/>
      <c r="N50" s="53"/>
      <c r="O50" s="53">
        <v>391</v>
      </c>
      <c r="P50" s="53">
        <v>391</v>
      </c>
    </row>
    <row r="51" spans="1:16" ht="14.25">
      <c r="A51" s="63" t="s">
        <v>220</v>
      </c>
      <c r="B51" s="63">
        <v>350526015</v>
      </c>
      <c r="C51" s="72" t="s">
        <v>221</v>
      </c>
      <c r="D51" s="53">
        <v>32008</v>
      </c>
      <c r="E51" s="53" t="s">
        <v>49</v>
      </c>
      <c r="F51" s="53" t="s">
        <v>179</v>
      </c>
      <c r="G51" s="53" t="s">
        <v>160</v>
      </c>
      <c r="H51" s="53" t="s">
        <v>133</v>
      </c>
      <c r="I51" s="56" t="s">
        <v>122</v>
      </c>
      <c r="J51" s="53" t="s">
        <v>193</v>
      </c>
      <c r="K51" s="53">
        <v>4.38</v>
      </c>
      <c r="L51" s="56" t="s">
        <v>194</v>
      </c>
      <c r="M51" s="53"/>
      <c r="N51" s="53"/>
      <c r="O51" s="53">
        <v>1635</v>
      </c>
      <c r="P51" s="53">
        <v>5827</v>
      </c>
    </row>
    <row r="52" spans="1:16" ht="14.25">
      <c r="A52" s="75"/>
      <c r="B52" s="75"/>
      <c r="C52" s="93"/>
      <c r="D52" s="53">
        <v>32007</v>
      </c>
      <c r="E52" s="53" t="s">
        <v>46</v>
      </c>
      <c r="F52" s="53" t="s">
        <v>191</v>
      </c>
      <c r="G52" s="53" t="s">
        <v>160</v>
      </c>
      <c r="H52" s="53" t="s">
        <v>133</v>
      </c>
      <c r="I52" s="53" t="s">
        <v>117</v>
      </c>
      <c r="J52" s="53" t="s">
        <v>192</v>
      </c>
      <c r="K52" s="53">
        <v>0.49</v>
      </c>
      <c r="L52" s="56" t="s">
        <v>48</v>
      </c>
      <c r="M52" s="53"/>
      <c r="N52" s="53"/>
      <c r="O52" s="53">
        <v>9577</v>
      </c>
      <c r="P52" s="53">
        <v>10046</v>
      </c>
    </row>
    <row r="53" spans="1:16" ht="14.25">
      <c r="A53" s="64"/>
      <c r="B53" s="64"/>
      <c r="C53" s="87"/>
      <c r="D53" s="53">
        <v>22001</v>
      </c>
      <c r="E53" s="53" t="s">
        <v>39</v>
      </c>
      <c r="F53" s="53" t="s">
        <v>191</v>
      </c>
      <c r="G53" s="53" t="s">
        <v>160</v>
      </c>
      <c r="H53" s="53" t="s">
        <v>133</v>
      </c>
      <c r="I53" s="56" t="s">
        <v>122</v>
      </c>
      <c r="J53" s="53" t="s">
        <v>175</v>
      </c>
      <c r="K53" s="53">
        <v>42.93</v>
      </c>
      <c r="L53" s="56" t="s">
        <v>41</v>
      </c>
      <c r="M53" s="53"/>
      <c r="N53" s="53"/>
      <c r="O53" s="53">
        <v>148</v>
      </c>
      <c r="P53" s="53">
        <v>148</v>
      </c>
    </row>
    <row r="54" spans="1:16" ht="22.5">
      <c r="A54" s="53" t="s">
        <v>222</v>
      </c>
      <c r="B54" s="53">
        <v>350526245</v>
      </c>
      <c r="C54" s="56" t="s">
        <v>223</v>
      </c>
      <c r="D54" s="53">
        <v>32007</v>
      </c>
      <c r="E54" s="56" t="s">
        <v>224</v>
      </c>
      <c r="F54" s="56" t="s">
        <v>132</v>
      </c>
      <c r="G54" s="56" t="s">
        <v>165</v>
      </c>
      <c r="H54" s="56" t="s">
        <v>116</v>
      </c>
      <c r="I54" s="56" t="s">
        <v>122</v>
      </c>
      <c r="J54" s="53" t="s">
        <v>193</v>
      </c>
      <c r="K54" s="53">
        <v>2.85</v>
      </c>
      <c r="L54" s="56" t="s">
        <v>194</v>
      </c>
      <c r="M54" s="53"/>
      <c r="N54" s="53"/>
      <c r="O54" s="53">
        <v>630</v>
      </c>
      <c r="P54" s="53">
        <v>733</v>
      </c>
    </row>
    <row r="55" spans="1:16" ht="14.25">
      <c r="A55" s="63" t="s">
        <v>225</v>
      </c>
      <c r="B55" s="63">
        <v>350525277</v>
      </c>
      <c r="C55" s="72" t="s">
        <v>226</v>
      </c>
      <c r="D55" s="53">
        <v>32007</v>
      </c>
      <c r="E55" s="53" t="s">
        <v>46</v>
      </c>
      <c r="F55" s="53" t="s">
        <v>191</v>
      </c>
      <c r="G55" s="53" t="s">
        <v>160</v>
      </c>
      <c r="H55" s="53" t="s">
        <v>133</v>
      </c>
      <c r="I55" s="56" t="s">
        <v>122</v>
      </c>
      <c r="J55" s="53" t="s">
        <v>192</v>
      </c>
      <c r="K55" s="53">
        <v>0.42</v>
      </c>
      <c r="L55" s="56" t="s">
        <v>48</v>
      </c>
      <c r="M55" s="53"/>
      <c r="N55" s="53"/>
      <c r="O55" s="53">
        <v>2006</v>
      </c>
      <c r="P55" s="53">
        <v>2207</v>
      </c>
    </row>
    <row r="56" spans="1:16" ht="14.25">
      <c r="A56" s="64"/>
      <c r="B56" s="64"/>
      <c r="C56" s="87"/>
      <c r="D56" s="53">
        <v>32008</v>
      </c>
      <c r="E56" s="53" t="s">
        <v>49</v>
      </c>
      <c r="F56" s="56" t="s">
        <v>227</v>
      </c>
      <c r="G56" s="53" t="s">
        <v>160</v>
      </c>
      <c r="H56" s="56" t="s">
        <v>116</v>
      </c>
      <c r="I56" s="56" t="s">
        <v>138</v>
      </c>
      <c r="J56" s="53" t="s">
        <v>193</v>
      </c>
      <c r="K56" s="53">
        <v>3.175</v>
      </c>
      <c r="L56" s="56" t="s">
        <v>194</v>
      </c>
      <c r="M56" s="53"/>
      <c r="N56" s="53"/>
      <c r="O56" s="211">
        <v>18630</v>
      </c>
      <c r="P56" s="53">
        <v>23826</v>
      </c>
    </row>
    <row r="57" spans="1:16" ht="14.25">
      <c r="A57" s="63" t="s">
        <v>228</v>
      </c>
      <c r="B57" s="63">
        <v>350525276</v>
      </c>
      <c r="C57" s="72" t="s">
        <v>229</v>
      </c>
      <c r="D57" s="53">
        <v>32007</v>
      </c>
      <c r="E57" s="53" t="s">
        <v>46</v>
      </c>
      <c r="F57" s="53" t="s">
        <v>179</v>
      </c>
      <c r="G57" s="53" t="s">
        <v>156</v>
      </c>
      <c r="H57" s="56" t="s">
        <v>129</v>
      </c>
      <c r="I57" s="53" t="s">
        <v>117</v>
      </c>
      <c r="J57" s="53" t="s">
        <v>192</v>
      </c>
      <c r="K57" s="53">
        <v>2.92</v>
      </c>
      <c r="L57" s="56" t="s">
        <v>48</v>
      </c>
      <c r="M57" s="53"/>
      <c r="N57" s="53"/>
      <c r="O57" s="211">
        <v>18988</v>
      </c>
      <c r="P57" s="53">
        <v>20468</v>
      </c>
    </row>
    <row r="58" spans="1:16" ht="14.25">
      <c r="A58" s="64"/>
      <c r="B58" s="64"/>
      <c r="C58" s="87"/>
      <c r="D58" s="53">
        <v>32008</v>
      </c>
      <c r="E58" s="53" t="s">
        <v>49</v>
      </c>
      <c r="F58" s="53" t="s">
        <v>191</v>
      </c>
      <c r="G58" s="56" t="s">
        <v>151</v>
      </c>
      <c r="H58" s="56" t="s">
        <v>129</v>
      </c>
      <c r="I58" s="56" t="s">
        <v>122</v>
      </c>
      <c r="J58" s="53" t="s">
        <v>193</v>
      </c>
      <c r="K58" s="53">
        <v>0.8</v>
      </c>
      <c r="L58" s="56" t="s">
        <v>194</v>
      </c>
      <c r="M58" s="53"/>
      <c r="N58" s="53"/>
      <c r="O58" s="53">
        <v>5214</v>
      </c>
      <c r="P58" s="53">
        <v>5214</v>
      </c>
    </row>
    <row r="59" spans="1:16" ht="14.25">
      <c r="A59" s="53" t="s">
        <v>230</v>
      </c>
      <c r="B59" s="53">
        <v>350525001</v>
      </c>
      <c r="C59" s="56" t="s">
        <v>231</v>
      </c>
      <c r="D59" s="53">
        <v>32007</v>
      </c>
      <c r="E59" s="53" t="s">
        <v>46</v>
      </c>
      <c r="F59" s="53" t="s">
        <v>179</v>
      </c>
      <c r="G59" s="53" t="s">
        <v>160</v>
      </c>
      <c r="H59" s="56" t="s">
        <v>116</v>
      </c>
      <c r="I59" s="56" t="s">
        <v>122</v>
      </c>
      <c r="J59" s="53" t="s">
        <v>192</v>
      </c>
      <c r="K59" s="53">
        <v>2.48</v>
      </c>
      <c r="L59" s="56" t="s">
        <v>48</v>
      </c>
      <c r="M59" s="53"/>
      <c r="N59" s="53"/>
      <c r="O59" s="53">
        <v>8178</v>
      </c>
      <c r="P59" s="53">
        <v>8178</v>
      </c>
    </row>
    <row r="60" spans="1:16" ht="14.25">
      <c r="A60" s="53"/>
      <c r="B60" s="53"/>
      <c r="C60" s="56"/>
      <c r="D60" s="53">
        <v>32008</v>
      </c>
      <c r="E60" s="56" t="s">
        <v>224</v>
      </c>
      <c r="F60" s="53" t="s">
        <v>191</v>
      </c>
      <c r="G60" s="53" t="s">
        <v>160</v>
      </c>
      <c r="H60" s="56" t="s">
        <v>116</v>
      </c>
      <c r="I60" s="56" t="s">
        <v>122</v>
      </c>
      <c r="J60" s="53" t="s">
        <v>193</v>
      </c>
      <c r="K60" s="53">
        <v>1.5</v>
      </c>
      <c r="L60" s="56" t="s">
        <v>194</v>
      </c>
      <c r="M60" s="53"/>
      <c r="N60" s="53"/>
      <c r="O60" s="53">
        <v>7169</v>
      </c>
      <c r="P60" s="53">
        <v>7169</v>
      </c>
    </row>
    <row r="61" spans="1:16" ht="23.25">
      <c r="A61" s="75">
        <v>43</v>
      </c>
      <c r="B61" s="75"/>
      <c r="C61" s="56" t="s">
        <v>232</v>
      </c>
      <c r="D61" s="72">
        <v>32007</v>
      </c>
      <c r="E61" s="72" t="s">
        <v>233</v>
      </c>
      <c r="F61" s="72" t="s">
        <v>234</v>
      </c>
      <c r="G61" s="72" t="s">
        <v>151</v>
      </c>
      <c r="H61" s="72" t="s">
        <v>157</v>
      </c>
      <c r="I61" s="72" t="s">
        <v>174</v>
      </c>
      <c r="J61" s="63" t="s">
        <v>192</v>
      </c>
      <c r="K61" s="53" t="s">
        <v>235</v>
      </c>
      <c r="L61" s="72" t="s">
        <v>48</v>
      </c>
      <c r="M61" s="53"/>
      <c r="N61" s="53"/>
      <c r="O61" s="213">
        <v>126289</v>
      </c>
      <c r="P61" s="63">
        <v>126289</v>
      </c>
    </row>
    <row r="62" spans="1:16" ht="23.25">
      <c r="A62" s="75"/>
      <c r="B62" s="75"/>
      <c r="C62" s="93"/>
      <c r="D62" s="64"/>
      <c r="E62" s="87"/>
      <c r="F62" s="64"/>
      <c r="G62" s="75"/>
      <c r="H62" s="93"/>
      <c r="I62" s="87"/>
      <c r="J62" s="64"/>
      <c r="K62" s="53" t="s">
        <v>236</v>
      </c>
      <c r="L62" s="87"/>
      <c r="M62" s="53"/>
      <c r="N62" s="53"/>
      <c r="O62" s="214"/>
      <c r="P62" s="64"/>
    </row>
    <row r="63" spans="1:16" ht="14.25">
      <c r="A63" s="75"/>
      <c r="B63" s="75"/>
      <c r="C63" s="93"/>
      <c r="D63" s="63">
        <v>32008</v>
      </c>
      <c r="E63" s="72" t="s">
        <v>224</v>
      </c>
      <c r="F63" s="56" t="s">
        <v>227</v>
      </c>
      <c r="G63" s="75"/>
      <c r="H63" s="93"/>
      <c r="I63" s="72" t="s">
        <v>138</v>
      </c>
      <c r="J63" s="63" t="s">
        <v>193</v>
      </c>
      <c r="K63" s="53">
        <v>2.08</v>
      </c>
      <c r="L63" s="72" t="s">
        <v>194</v>
      </c>
      <c r="M63" s="53"/>
      <c r="N63" s="53"/>
      <c r="O63" s="209">
        <v>12746</v>
      </c>
      <c r="P63" s="63">
        <v>12746</v>
      </c>
    </row>
    <row r="64" spans="1:16" ht="14.25">
      <c r="A64" s="75"/>
      <c r="B64" s="75"/>
      <c r="C64" s="93"/>
      <c r="D64" s="64"/>
      <c r="E64" s="87"/>
      <c r="F64" s="56" t="s">
        <v>237</v>
      </c>
      <c r="G64" s="75"/>
      <c r="H64" s="93"/>
      <c r="I64" s="87"/>
      <c r="J64" s="64"/>
      <c r="K64" s="53">
        <v>0.33</v>
      </c>
      <c r="L64" s="87"/>
      <c r="M64" s="53"/>
      <c r="N64" s="53"/>
      <c r="O64" s="215"/>
      <c r="P64" s="64"/>
    </row>
    <row r="65" spans="1:16" ht="14.25">
      <c r="A65" s="75"/>
      <c r="B65" s="75"/>
      <c r="C65" s="93"/>
      <c r="D65" s="63">
        <v>42202</v>
      </c>
      <c r="E65" s="72" t="s">
        <v>56</v>
      </c>
      <c r="F65" s="56" t="s">
        <v>227</v>
      </c>
      <c r="G65" s="75"/>
      <c r="H65" s="93"/>
      <c r="I65" s="72" t="s">
        <v>138</v>
      </c>
      <c r="J65" s="63" t="s">
        <v>238</v>
      </c>
      <c r="K65" s="53">
        <v>134.7</v>
      </c>
      <c r="L65" s="72" t="s">
        <v>57</v>
      </c>
      <c r="M65" s="53"/>
      <c r="N65" s="53"/>
      <c r="O65" s="213">
        <v>122620</v>
      </c>
      <c r="P65" s="63">
        <v>122620</v>
      </c>
    </row>
    <row r="66" spans="1:16" ht="14.25">
      <c r="A66" s="75"/>
      <c r="B66" s="75"/>
      <c r="C66" s="93"/>
      <c r="D66" s="64"/>
      <c r="E66" s="87"/>
      <c r="F66" s="56" t="s">
        <v>237</v>
      </c>
      <c r="G66" s="75"/>
      <c r="H66" s="93"/>
      <c r="I66" s="87"/>
      <c r="J66" s="64"/>
      <c r="K66" s="53">
        <v>32.5</v>
      </c>
      <c r="L66" s="87"/>
      <c r="M66" s="53"/>
      <c r="N66" s="53"/>
      <c r="O66" s="214"/>
      <c r="P66" s="64"/>
    </row>
    <row r="67" spans="1:16" ht="14.25">
      <c r="A67" s="75"/>
      <c r="B67" s="75"/>
      <c r="C67" s="93"/>
      <c r="D67" s="63">
        <v>32006</v>
      </c>
      <c r="E67" s="72" t="s">
        <v>239</v>
      </c>
      <c r="F67" s="56" t="s">
        <v>227</v>
      </c>
      <c r="G67" s="75"/>
      <c r="H67" s="93"/>
      <c r="I67" s="72" t="s">
        <v>138</v>
      </c>
      <c r="J67" s="63" t="s">
        <v>212</v>
      </c>
      <c r="K67" s="53">
        <v>0.64</v>
      </c>
      <c r="L67" s="72" t="s">
        <v>45</v>
      </c>
      <c r="M67" s="53"/>
      <c r="N67" s="53"/>
      <c r="O67" s="63">
        <v>760</v>
      </c>
      <c r="P67" s="63">
        <v>760</v>
      </c>
    </row>
    <row r="68" spans="1:16" ht="14.25">
      <c r="A68" s="64"/>
      <c r="B68" s="64"/>
      <c r="C68" s="87"/>
      <c r="D68" s="64"/>
      <c r="E68" s="87"/>
      <c r="F68" s="56" t="s">
        <v>237</v>
      </c>
      <c r="G68" s="64"/>
      <c r="H68" s="87"/>
      <c r="I68" s="87"/>
      <c r="J68" s="64"/>
      <c r="K68" s="53">
        <v>0.35</v>
      </c>
      <c r="L68" s="87"/>
      <c r="M68" s="53"/>
      <c r="N68" s="53"/>
      <c r="O68" s="64"/>
      <c r="P68" s="64"/>
    </row>
    <row r="69" spans="1:16" ht="24">
      <c r="A69" s="53">
        <v>44</v>
      </c>
      <c r="B69" s="53"/>
      <c r="C69" s="56" t="s">
        <v>240</v>
      </c>
      <c r="D69" s="53">
        <v>32017</v>
      </c>
      <c r="E69" s="56" t="s">
        <v>241</v>
      </c>
      <c r="F69" s="56" t="s">
        <v>227</v>
      </c>
      <c r="G69" s="53" t="s">
        <v>160</v>
      </c>
      <c r="H69" s="56" t="s">
        <v>116</v>
      </c>
      <c r="I69" s="56" t="s">
        <v>138</v>
      </c>
      <c r="J69" s="53" t="s">
        <v>186</v>
      </c>
      <c r="K69" s="53" t="s">
        <v>242</v>
      </c>
      <c r="L69" s="56" t="s">
        <v>187</v>
      </c>
      <c r="M69" s="53"/>
      <c r="N69" s="53"/>
      <c r="O69" s="53">
        <v>3500</v>
      </c>
      <c r="P69" s="53">
        <v>3500</v>
      </c>
    </row>
    <row r="70" spans="1:16" ht="14.25">
      <c r="A70" s="53" t="s">
        <v>243</v>
      </c>
      <c r="B70" s="53">
        <v>350583002</v>
      </c>
      <c r="C70" s="56" t="s">
        <v>244</v>
      </c>
      <c r="D70" s="53">
        <v>32017</v>
      </c>
      <c r="E70" s="53" t="s">
        <v>51</v>
      </c>
      <c r="F70" s="53" t="s">
        <v>191</v>
      </c>
      <c r="G70" s="53" t="s">
        <v>160</v>
      </c>
      <c r="H70" s="56" t="s">
        <v>157</v>
      </c>
      <c r="I70" s="56" t="s">
        <v>174</v>
      </c>
      <c r="J70" s="53" t="s">
        <v>186</v>
      </c>
      <c r="K70" s="53">
        <v>0.047</v>
      </c>
      <c r="L70" s="56" t="s">
        <v>187</v>
      </c>
      <c r="M70" s="53"/>
      <c r="N70" s="53"/>
      <c r="O70" s="211">
        <v>17548</v>
      </c>
      <c r="P70" s="53">
        <v>17548</v>
      </c>
    </row>
    <row r="71" spans="1:16" ht="14.25">
      <c r="A71" s="53" t="s">
        <v>245</v>
      </c>
      <c r="B71" s="53">
        <v>350505701</v>
      </c>
      <c r="C71" s="56" t="s">
        <v>246</v>
      </c>
      <c r="D71" s="53">
        <v>32017</v>
      </c>
      <c r="E71" s="53" t="s">
        <v>51</v>
      </c>
      <c r="F71" s="53" t="s">
        <v>179</v>
      </c>
      <c r="G71" s="56" t="s">
        <v>151</v>
      </c>
      <c r="H71" s="56" t="s">
        <v>157</v>
      </c>
      <c r="I71" s="56" t="s">
        <v>174</v>
      </c>
      <c r="J71" s="53" t="s">
        <v>186</v>
      </c>
      <c r="K71" s="53">
        <v>0.106</v>
      </c>
      <c r="L71" s="56" t="s">
        <v>187</v>
      </c>
      <c r="M71" s="53"/>
      <c r="N71" s="53"/>
      <c r="O71" s="211">
        <v>10310</v>
      </c>
      <c r="P71" s="53">
        <v>10310</v>
      </c>
    </row>
    <row r="72" spans="1:16" ht="14.25">
      <c r="A72" s="53" t="s">
        <v>247</v>
      </c>
      <c r="B72" s="53">
        <v>350526004</v>
      </c>
      <c r="C72" s="56" t="s">
        <v>248</v>
      </c>
      <c r="D72" s="53">
        <v>42201</v>
      </c>
      <c r="E72" s="53" t="s">
        <v>53</v>
      </c>
      <c r="F72" s="53" t="s">
        <v>114</v>
      </c>
      <c r="G72" s="53" t="s">
        <v>128</v>
      </c>
      <c r="H72" s="56" t="s">
        <v>129</v>
      </c>
      <c r="I72" s="53" t="s">
        <v>117</v>
      </c>
      <c r="J72" s="53" t="s">
        <v>213</v>
      </c>
      <c r="K72" s="53">
        <v>3.68</v>
      </c>
      <c r="L72" s="56" t="s">
        <v>55</v>
      </c>
      <c r="M72" s="53">
        <v>1595</v>
      </c>
      <c r="N72" s="53">
        <v>1700</v>
      </c>
      <c r="O72" s="53">
        <v>580</v>
      </c>
      <c r="P72" s="53">
        <v>4925</v>
      </c>
    </row>
    <row r="73" spans="1:16" ht="14.25">
      <c r="A73" s="53" t="s">
        <v>249</v>
      </c>
      <c r="B73" s="53">
        <v>350526006</v>
      </c>
      <c r="C73" s="56" t="s">
        <v>250</v>
      </c>
      <c r="D73" s="53">
        <v>42201</v>
      </c>
      <c r="E73" s="53" t="s">
        <v>53</v>
      </c>
      <c r="F73" s="53" t="s">
        <v>114</v>
      </c>
      <c r="G73" s="53" t="s">
        <v>128</v>
      </c>
      <c r="H73" s="56" t="s">
        <v>116</v>
      </c>
      <c r="I73" s="56" t="s">
        <v>122</v>
      </c>
      <c r="J73" s="53" t="s">
        <v>213</v>
      </c>
      <c r="K73" s="53">
        <v>22.06</v>
      </c>
      <c r="L73" s="56" t="s">
        <v>55</v>
      </c>
      <c r="M73" s="53"/>
      <c r="N73" s="53"/>
      <c r="O73" s="53">
        <v>390</v>
      </c>
      <c r="P73" s="53">
        <v>390</v>
      </c>
    </row>
    <row r="74" spans="1:16" ht="14.25">
      <c r="A74" s="53" t="s">
        <v>251</v>
      </c>
      <c r="B74" s="53">
        <v>350526008</v>
      </c>
      <c r="C74" s="56" t="s">
        <v>252</v>
      </c>
      <c r="D74" s="53">
        <v>42201</v>
      </c>
      <c r="E74" s="53" t="s">
        <v>53</v>
      </c>
      <c r="F74" s="53" t="s">
        <v>132</v>
      </c>
      <c r="G74" s="53" t="s">
        <v>128</v>
      </c>
      <c r="H74" s="56" t="s">
        <v>129</v>
      </c>
      <c r="I74" s="53" t="s">
        <v>117</v>
      </c>
      <c r="J74" s="53" t="s">
        <v>213</v>
      </c>
      <c r="K74" s="53">
        <v>8.11</v>
      </c>
      <c r="L74" s="56" t="s">
        <v>55</v>
      </c>
      <c r="M74" s="53">
        <v>103</v>
      </c>
      <c r="N74" s="53">
        <v>172</v>
      </c>
      <c r="O74" s="53">
        <v>493</v>
      </c>
      <c r="P74" s="53">
        <v>665</v>
      </c>
    </row>
    <row r="75" spans="1:16" ht="14.25">
      <c r="A75" s="63">
        <v>50</v>
      </c>
      <c r="B75" s="63">
        <v>350526284</v>
      </c>
      <c r="C75" s="72" t="s">
        <v>253</v>
      </c>
      <c r="D75" s="63">
        <v>42201</v>
      </c>
      <c r="E75" s="53" t="s">
        <v>53</v>
      </c>
      <c r="F75" s="56" t="s">
        <v>234</v>
      </c>
      <c r="G75" s="56" t="s">
        <v>151</v>
      </c>
      <c r="H75" s="56" t="s">
        <v>129</v>
      </c>
      <c r="I75" s="53" t="s">
        <v>117</v>
      </c>
      <c r="J75" s="53" t="s">
        <v>213</v>
      </c>
      <c r="K75" s="53">
        <v>4.63</v>
      </c>
      <c r="L75" s="56" t="s">
        <v>55</v>
      </c>
      <c r="M75" s="53"/>
      <c r="N75" s="53"/>
      <c r="O75" s="53">
        <v>1335</v>
      </c>
      <c r="P75" s="53">
        <v>1335</v>
      </c>
    </row>
    <row r="76" spans="1:16" ht="14.25">
      <c r="A76" s="64"/>
      <c r="B76" s="64"/>
      <c r="C76" s="87"/>
      <c r="D76" s="64"/>
      <c r="E76" s="56" t="s">
        <v>56</v>
      </c>
      <c r="F76" s="56" t="s">
        <v>237</v>
      </c>
      <c r="G76" s="56" t="s">
        <v>151</v>
      </c>
      <c r="H76" s="56" t="s">
        <v>157</v>
      </c>
      <c r="I76" s="56" t="s">
        <v>138</v>
      </c>
      <c r="J76" s="53" t="s">
        <v>238</v>
      </c>
      <c r="K76" s="53"/>
      <c r="L76" s="56" t="s">
        <v>57</v>
      </c>
      <c r="M76" s="53"/>
      <c r="N76" s="53"/>
      <c r="O76" s="53">
        <v>886</v>
      </c>
      <c r="P76" s="53">
        <v>886</v>
      </c>
    </row>
    <row r="77" spans="1:16" ht="15">
      <c r="A77" s="53">
        <v>51</v>
      </c>
      <c r="B77" s="53">
        <v>350526013</v>
      </c>
      <c r="C77" s="56" t="s">
        <v>254</v>
      </c>
      <c r="D77" s="53">
        <v>42201</v>
      </c>
      <c r="E77" s="53" t="s">
        <v>255</v>
      </c>
      <c r="F77" s="53" t="s">
        <v>114</v>
      </c>
      <c r="G77" s="53" t="s">
        <v>151</v>
      </c>
      <c r="H77" s="56" t="s">
        <v>129</v>
      </c>
      <c r="I77" s="56" t="s">
        <v>122</v>
      </c>
      <c r="J77" s="53" t="s">
        <v>213</v>
      </c>
      <c r="K77" s="53">
        <v>5.2</v>
      </c>
      <c r="L77" s="56" t="s">
        <v>55</v>
      </c>
      <c r="M77" s="53"/>
      <c r="N77" s="204"/>
      <c r="O77" s="53">
        <v>632</v>
      </c>
      <c r="P77" s="53">
        <v>712</v>
      </c>
    </row>
    <row r="78" spans="1:16" ht="14.25">
      <c r="A78" s="53" t="s">
        <v>256</v>
      </c>
      <c r="B78" s="53">
        <v>350526010</v>
      </c>
      <c r="C78" s="56" t="s">
        <v>257</v>
      </c>
      <c r="D78" s="53">
        <v>42201</v>
      </c>
      <c r="E78" s="53" t="s">
        <v>53</v>
      </c>
      <c r="F78" s="53" t="s">
        <v>114</v>
      </c>
      <c r="G78" s="53" t="s">
        <v>156</v>
      </c>
      <c r="H78" s="56" t="s">
        <v>129</v>
      </c>
      <c r="I78" s="56" t="s">
        <v>174</v>
      </c>
      <c r="J78" s="53" t="s">
        <v>213</v>
      </c>
      <c r="K78" s="53">
        <v>4.98</v>
      </c>
      <c r="L78" s="56" t="s">
        <v>55</v>
      </c>
      <c r="M78" s="53">
        <v>343</v>
      </c>
      <c r="N78" s="53">
        <v>529</v>
      </c>
      <c r="O78" s="53">
        <v>1649</v>
      </c>
      <c r="P78" s="53">
        <v>6167</v>
      </c>
    </row>
    <row r="79" spans="1:16" ht="14.25">
      <c r="A79" s="53">
        <v>53</v>
      </c>
      <c r="B79" s="53"/>
      <c r="C79" s="56" t="s">
        <v>258</v>
      </c>
      <c r="D79" s="53">
        <v>42201</v>
      </c>
      <c r="E79" s="53" t="s">
        <v>53</v>
      </c>
      <c r="F79" s="53" t="s">
        <v>114</v>
      </c>
      <c r="G79" s="56" t="s">
        <v>165</v>
      </c>
      <c r="H79" s="56" t="s">
        <v>116</v>
      </c>
      <c r="I79" s="56" t="s">
        <v>138</v>
      </c>
      <c r="J79" s="53" t="s">
        <v>213</v>
      </c>
      <c r="K79" s="53">
        <v>3.27</v>
      </c>
      <c r="L79" s="56" t="s">
        <v>55</v>
      </c>
      <c r="M79" s="53"/>
      <c r="N79" s="53"/>
      <c r="O79" s="53">
        <v>2510</v>
      </c>
      <c r="P79" s="53">
        <v>2510</v>
      </c>
    </row>
    <row r="80" spans="1:16" ht="14.25">
      <c r="A80" s="53">
        <v>54</v>
      </c>
      <c r="B80" s="53"/>
      <c r="C80" s="56" t="s">
        <v>259</v>
      </c>
      <c r="D80" s="53">
        <v>42201</v>
      </c>
      <c r="E80" s="53" t="s">
        <v>53</v>
      </c>
      <c r="F80" s="53" t="s">
        <v>114</v>
      </c>
      <c r="G80" s="56" t="s">
        <v>165</v>
      </c>
      <c r="H80" s="56" t="s">
        <v>116</v>
      </c>
      <c r="I80" s="56" t="s">
        <v>138</v>
      </c>
      <c r="J80" s="53" t="s">
        <v>213</v>
      </c>
      <c r="K80" s="53">
        <v>4.82</v>
      </c>
      <c r="L80" s="56" t="s">
        <v>55</v>
      </c>
      <c r="M80" s="53"/>
      <c r="N80" s="53"/>
      <c r="O80" s="53">
        <v>3390</v>
      </c>
      <c r="P80" s="53">
        <v>3390</v>
      </c>
    </row>
    <row r="81" spans="1:16" ht="14.25">
      <c r="A81" s="53">
        <v>55</v>
      </c>
      <c r="B81" s="53"/>
      <c r="C81" s="56" t="s">
        <v>260</v>
      </c>
      <c r="D81" s="53">
        <v>42201</v>
      </c>
      <c r="E81" s="53" t="s">
        <v>53</v>
      </c>
      <c r="F81" s="53" t="s">
        <v>114</v>
      </c>
      <c r="G81" s="56" t="s">
        <v>151</v>
      </c>
      <c r="H81" s="56" t="s">
        <v>157</v>
      </c>
      <c r="I81" s="56" t="s">
        <v>174</v>
      </c>
      <c r="J81" s="53" t="s">
        <v>213</v>
      </c>
      <c r="K81" s="53">
        <v>3.56</v>
      </c>
      <c r="L81" s="56" t="s">
        <v>55</v>
      </c>
      <c r="M81" s="53"/>
      <c r="N81" s="53"/>
      <c r="O81" s="53">
        <v>9887</v>
      </c>
      <c r="P81" s="53">
        <v>9887</v>
      </c>
    </row>
    <row r="82" spans="1:16" ht="14.25">
      <c r="A82" s="53">
        <v>56</v>
      </c>
      <c r="B82" s="53"/>
      <c r="C82" s="56" t="s">
        <v>261</v>
      </c>
      <c r="D82" s="53">
        <v>42201</v>
      </c>
      <c r="E82" s="53" t="s">
        <v>53</v>
      </c>
      <c r="F82" s="53" t="s">
        <v>114</v>
      </c>
      <c r="G82" s="56" t="s">
        <v>151</v>
      </c>
      <c r="H82" s="56" t="s">
        <v>116</v>
      </c>
      <c r="I82" s="56" t="s">
        <v>174</v>
      </c>
      <c r="J82" s="53" t="s">
        <v>213</v>
      </c>
      <c r="K82" s="53"/>
      <c r="L82" s="56" t="s">
        <v>55</v>
      </c>
      <c r="M82" s="53"/>
      <c r="N82" s="53"/>
      <c r="O82" s="53">
        <v>5752</v>
      </c>
      <c r="P82" s="53">
        <v>5752</v>
      </c>
    </row>
    <row r="83" spans="1:16" ht="14.25">
      <c r="A83" s="63">
        <v>57</v>
      </c>
      <c r="B83" s="63"/>
      <c r="C83" s="72" t="s">
        <v>262</v>
      </c>
      <c r="D83" s="53">
        <v>42201</v>
      </c>
      <c r="E83" s="53" t="s">
        <v>53</v>
      </c>
      <c r="F83" s="56" t="s">
        <v>234</v>
      </c>
      <c r="G83" s="56" t="s">
        <v>151</v>
      </c>
      <c r="H83" s="56" t="s">
        <v>116</v>
      </c>
      <c r="I83" s="56" t="s">
        <v>138</v>
      </c>
      <c r="J83" s="53" t="s">
        <v>213</v>
      </c>
      <c r="K83" s="53">
        <v>3.99</v>
      </c>
      <c r="L83" s="56" t="s">
        <v>55</v>
      </c>
      <c r="M83" s="53"/>
      <c r="N83" s="53"/>
      <c r="O83" s="53">
        <v>4980</v>
      </c>
      <c r="P83" s="53">
        <v>4980</v>
      </c>
    </row>
    <row r="84" spans="1:16" ht="14.25">
      <c r="A84" s="64"/>
      <c r="B84" s="64"/>
      <c r="C84" s="87"/>
      <c r="D84" s="53">
        <v>42202</v>
      </c>
      <c r="E84" s="56" t="s">
        <v>56</v>
      </c>
      <c r="F84" s="56" t="s">
        <v>227</v>
      </c>
      <c r="G84" s="56" t="s">
        <v>165</v>
      </c>
      <c r="H84" s="56" t="s">
        <v>116</v>
      </c>
      <c r="I84" s="56" t="s">
        <v>138</v>
      </c>
      <c r="J84" s="53" t="s">
        <v>238</v>
      </c>
      <c r="K84" s="53">
        <v>163.95</v>
      </c>
      <c r="L84" s="56" t="s">
        <v>57</v>
      </c>
      <c r="M84" s="53"/>
      <c r="N84" s="53"/>
      <c r="O84" s="53">
        <v>176</v>
      </c>
      <c r="P84" s="53">
        <v>176</v>
      </c>
    </row>
    <row r="85" spans="1:16" ht="14.25">
      <c r="A85" s="53" t="s">
        <v>263</v>
      </c>
      <c r="B85" s="53">
        <v>350526013</v>
      </c>
      <c r="C85" s="56" t="s">
        <v>264</v>
      </c>
      <c r="D85" s="53">
        <v>42201</v>
      </c>
      <c r="E85" s="53" t="s">
        <v>53</v>
      </c>
      <c r="F85" s="53" t="s">
        <v>114</v>
      </c>
      <c r="G85" s="53" t="s">
        <v>156</v>
      </c>
      <c r="H85" s="53" t="s">
        <v>133</v>
      </c>
      <c r="I85" s="56" t="s">
        <v>122</v>
      </c>
      <c r="J85" s="53" t="s">
        <v>213</v>
      </c>
      <c r="K85" s="53">
        <v>3.19</v>
      </c>
      <c r="L85" s="56" t="s">
        <v>55</v>
      </c>
      <c r="M85" s="53"/>
      <c r="N85" s="53"/>
      <c r="O85" s="53">
        <v>632</v>
      </c>
      <c r="P85" s="53">
        <v>712</v>
      </c>
    </row>
    <row r="86" spans="1:16" ht="15">
      <c r="A86" s="53" t="s">
        <v>265</v>
      </c>
      <c r="B86" s="53">
        <v>350524018</v>
      </c>
      <c r="C86" s="56" t="s">
        <v>266</v>
      </c>
      <c r="D86" s="53">
        <v>63701</v>
      </c>
      <c r="E86" s="56" t="s">
        <v>58</v>
      </c>
      <c r="F86" s="53" t="s">
        <v>114</v>
      </c>
      <c r="G86" s="56" t="s">
        <v>165</v>
      </c>
      <c r="H86" s="56" t="s">
        <v>129</v>
      </c>
      <c r="I86" s="53" t="s">
        <v>117</v>
      </c>
      <c r="J86" s="53" t="s">
        <v>267</v>
      </c>
      <c r="K86" s="53">
        <v>55.86</v>
      </c>
      <c r="L86" s="56" t="s">
        <v>268</v>
      </c>
      <c r="M86" s="53"/>
      <c r="N86" s="53"/>
      <c r="O86" s="53">
        <v>47</v>
      </c>
      <c r="P86" s="53">
        <v>68</v>
      </c>
    </row>
    <row r="87" spans="1:16" ht="15">
      <c r="A87" s="53" t="s">
        <v>269</v>
      </c>
      <c r="B87" s="53">
        <v>350524033</v>
      </c>
      <c r="C87" s="56" t="s">
        <v>270</v>
      </c>
      <c r="D87" s="53">
        <v>63701</v>
      </c>
      <c r="E87" s="56" t="s">
        <v>58</v>
      </c>
      <c r="F87" s="53" t="s">
        <v>114</v>
      </c>
      <c r="G87" s="56" t="s">
        <v>165</v>
      </c>
      <c r="H87" s="56" t="s">
        <v>129</v>
      </c>
      <c r="I87" s="53" t="s">
        <v>117</v>
      </c>
      <c r="J87" s="53" t="s">
        <v>267</v>
      </c>
      <c r="K87" s="53">
        <v>68.66</v>
      </c>
      <c r="L87" s="56" t="s">
        <v>268</v>
      </c>
      <c r="M87" s="53"/>
      <c r="N87" s="53"/>
      <c r="O87" s="53">
        <v>48</v>
      </c>
      <c r="P87" s="53">
        <v>69</v>
      </c>
    </row>
    <row r="88" spans="1:16" ht="15">
      <c r="A88" s="53" t="s">
        <v>271</v>
      </c>
      <c r="B88" s="53">
        <v>350524316</v>
      </c>
      <c r="C88" s="56" t="s">
        <v>272</v>
      </c>
      <c r="D88" s="53">
        <v>63701</v>
      </c>
      <c r="E88" s="56" t="s">
        <v>58</v>
      </c>
      <c r="F88" s="53" t="s">
        <v>114</v>
      </c>
      <c r="G88" s="56" t="s">
        <v>165</v>
      </c>
      <c r="H88" s="53" t="s">
        <v>133</v>
      </c>
      <c r="I88" s="53" t="s">
        <v>117</v>
      </c>
      <c r="J88" s="53" t="s">
        <v>267</v>
      </c>
      <c r="K88" s="53">
        <v>68.66</v>
      </c>
      <c r="L88" s="56" t="s">
        <v>268</v>
      </c>
      <c r="M88" s="53"/>
      <c r="N88" s="53"/>
      <c r="O88" s="53">
        <v>29</v>
      </c>
      <c r="P88" s="53">
        <v>29</v>
      </c>
    </row>
    <row r="89" spans="1:16" ht="17.25">
      <c r="A89" s="53" t="s">
        <v>273</v>
      </c>
      <c r="B89" s="53">
        <v>350526242</v>
      </c>
      <c r="C89" s="56" t="s">
        <v>274</v>
      </c>
      <c r="D89" s="53">
        <v>63951</v>
      </c>
      <c r="E89" s="53" t="s">
        <v>60</v>
      </c>
      <c r="F89" s="53" t="s">
        <v>114</v>
      </c>
      <c r="G89" s="56" t="s">
        <v>151</v>
      </c>
      <c r="H89" s="56" t="s">
        <v>129</v>
      </c>
      <c r="I89" s="53" t="s">
        <v>138</v>
      </c>
      <c r="J89" s="53" t="s">
        <v>275</v>
      </c>
      <c r="K89" s="53">
        <v>98.21</v>
      </c>
      <c r="L89" s="56" t="s">
        <v>41</v>
      </c>
      <c r="M89" s="53"/>
      <c r="N89" s="53"/>
      <c r="O89" s="53">
        <v>368</v>
      </c>
      <c r="P89" s="53">
        <v>373</v>
      </c>
    </row>
    <row r="90" spans="1:16" ht="17.25">
      <c r="A90" s="53">
        <v>63</v>
      </c>
      <c r="B90" s="53">
        <v>350526283</v>
      </c>
      <c r="C90" s="56" t="s">
        <v>276</v>
      </c>
      <c r="D90" s="53">
        <v>63951</v>
      </c>
      <c r="E90" s="53" t="s">
        <v>60</v>
      </c>
      <c r="F90" s="53" t="s">
        <v>114</v>
      </c>
      <c r="G90" s="53" t="s">
        <v>165</v>
      </c>
      <c r="H90" s="56" t="s">
        <v>116</v>
      </c>
      <c r="I90" s="56" t="s">
        <v>122</v>
      </c>
      <c r="J90" s="53" t="s">
        <v>275</v>
      </c>
      <c r="K90" s="53">
        <v>97.09</v>
      </c>
      <c r="L90" s="56" t="s">
        <v>41</v>
      </c>
      <c r="M90" s="53"/>
      <c r="N90" s="53"/>
      <c r="O90" s="53">
        <v>161</v>
      </c>
      <c r="P90" s="53">
        <v>161</v>
      </c>
    </row>
    <row r="91" spans="1:16" ht="14.25">
      <c r="A91" s="53" t="s">
        <v>277</v>
      </c>
      <c r="B91" s="53">
        <v>350504201</v>
      </c>
      <c r="C91" s="56" t="s">
        <v>278</v>
      </c>
      <c r="D91" s="53">
        <v>63951</v>
      </c>
      <c r="E91" s="56" t="s">
        <v>279</v>
      </c>
      <c r="F91" s="53" t="s">
        <v>132</v>
      </c>
      <c r="G91" s="56" t="s">
        <v>151</v>
      </c>
      <c r="H91" s="56" t="s">
        <v>116</v>
      </c>
      <c r="I91" s="56" t="s">
        <v>122</v>
      </c>
      <c r="J91" s="53" t="s">
        <v>280</v>
      </c>
      <c r="K91" s="53">
        <v>97.96</v>
      </c>
      <c r="L91" s="56" t="s">
        <v>41</v>
      </c>
      <c r="M91" s="53"/>
      <c r="N91" s="53"/>
      <c r="O91" s="53">
        <v>69</v>
      </c>
      <c r="P91" s="53">
        <v>69</v>
      </c>
    </row>
    <row r="92" spans="1:16" ht="14.25">
      <c r="A92" s="63" t="s">
        <v>281</v>
      </c>
      <c r="B92" s="63">
        <v>350524005</v>
      </c>
      <c r="C92" s="56" t="s">
        <v>282</v>
      </c>
      <c r="D92" s="53">
        <v>73070</v>
      </c>
      <c r="E92" s="53" t="s">
        <v>62</v>
      </c>
      <c r="F92" s="53" t="s">
        <v>179</v>
      </c>
      <c r="G92" s="56" t="s">
        <v>151</v>
      </c>
      <c r="H92" s="56" t="s">
        <v>129</v>
      </c>
      <c r="I92" s="53" t="s">
        <v>117</v>
      </c>
      <c r="J92" s="53" t="s">
        <v>195</v>
      </c>
      <c r="K92" s="53">
        <v>12.36</v>
      </c>
      <c r="L92" s="56" t="s">
        <v>41</v>
      </c>
      <c r="M92" s="53">
        <v>162</v>
      </c>
      <c r="N92" s="53">
        <v>197</v>
      </c>
      <c r="O92" s="53">
        <v>168</v>
      </c>
      <c r="P92" s="53">
        <v>417</v>
      </c>
    </row>
    <row r="93" spans="1:16" ht="14.25">
      <c r="A93" s="75"/>
      <c r="B93" s="75"/>
      <c r="C93" s="93"/>
      <c r="D93" s="53">
        <v>32006</v>
      </c>
      <c r="E93" s="53" t="s">
        <v>43</v>
      </c>
      <c r="F93" s="53" t="s">
        <v>185</v>
      </c>
      <c r="G93" s="53" t="s">
        <v>156</v>
      </c>
      <c r="H93" s="53" t="s">
        <v>133</v>
      </c>
      <c r="I93" s="56" t="s">
        <v>122</v>
      </c>
      <c r="J93" s="53" t="s">
        <v>212</v>
      </c>
      <c r="K93" s="53">
        <v>0.5</v>
      </c>
      <c r="L93" s="56" t="s">
        <v>45</v>
      </c>
      <c r="M93" s="53"/>
      <c r="N93" s="53"/>
      <c r="O93" s="53">
        <v>82</v>
      </c>
      <c r="P93" s="53">
        <v>82</v>
      </c>
    </row>
    <row r="94" spans="1:16" ht="14.25">
      <c r="A94" s="64"/>
      <c r="B94" s="64"/>
      <c r="C94" s="87"/>
      <c r="D94" s="53">
        <v>32008</v>
      </c>
      <c r="E94" s="53" t="s">
        <v>49</v>
      </c>
      <c r="F94" s="53" t="s">
        <v>191</v>
      </c>
      <c r="G94" s="56" t="s">
        <v>151</v>
      </c>
      <c r="H94" s="53" t="s">
        <v>133</v>
      </c>
      <c r="I94" s="56" t="s">
        <v>122</v>
      </c>
      <c r="J94" s="53" t="s">
        <v>193</v>
      </c>
      <c r="K94" s="53">
        <v>4</v>
      </c>
      <c r="L94" s="56" t="s">
        <v>194</v>
      </c>
      <c r="M94" s="53"/>
      <c r="N94" s="53"/>
      <c r="O94" s="53">
        <v>948</v>
      </c>
      <c r="P94" s="53">
        <v>1168</v>
      </c>
    </row>
    <row r="95" spans="1:16" ht="15">
      <c r="A95" s="53" t="s">
        <v>283</v>
      </c>
      <c r="B95" s="53">
        <v>350525012</v>
      </c>
      <c r="C95" s="56" t="s">
        <v>284</v>
      </c>
      <c r="D95" s="53">
        <v>73500</v>
      </c>
      <c r="E95" s="53" t="s">
        <v>64</v>
      </c>
      <c r="F95" s="53" t="s">
        <v>114</v>
      </c>
      <c r="G95" s="53" t="s">
        <v>165</v>
      </c>
      <c r="H95" s="56" t="s">
        <v>157</v>
      </c>
      <c r="I95" s="53" t="s">
        <v>138</v>
      </c>
      <c r="J95" s="53" t="s">
        <v>285</v>
      </c>
      <c r="K95" s="53">
        <v>15</v>
      </c>
      <c r="L95" s="56" t="s">
        <v>41</v>
      </c>
      <c r="M95" s="53"/>
      <c r="N95" s="53"/>
      <c r="O95" s="53">
        <v>313</v>
      </c>
      <c r="P95" s="53">
        <v>313</v>
      </c>
    </row>
    <row r="96" spans="1:16" ht="14.25">
      <c r="A96" s="53" t="s">
        <v>286</v>
      </c>
      <c r="B96" s="53">
        <v>350524031</v>
      </c>
      <c r="C96" s="56" t="s">
        <v>287</v>
      </c>
      <c r="D96" s="53">
        <v>83020</v>
      </c>
      <c r="E96" s="53" t="s">
        <v>67</v>
      </c>
      <c r="F96" s="53" t="s">
        <v>114</v>
      </c>
      <c r="G96" s="56" t="s">
        <v>151</v>
      </c>
      <c r="H96" s="56" t="s">
        <v>129</v>
      </c>
      <c r="I96" s="56" t="s">
        <v>122</v>
      </c>
      <c r="J96" s="53" t="s">
        <v>288</v>
      </c>
      <c r="K96" s="53">
        <v>67.9</v>
      </c>
      <c r="L96" s="56" t="s">
        <v>41</v>
      </c>
      <c r="M96" s="53"/>
      <c r="N96" s="53"/>
      <c r="O96" s="53">
        <v>78</v>
      </c>
      <c r="P96" s="53">
        <v>78</v>
      </c>
    </row>
    <row r="97" spans="1:16" ht="14.25">
      <c r="A97" s="53" t="s">
        <v>289</v>
      </c>
      <c r="B97" s="53">
        <v>350524050</v>
      </c>
      <c r="C97" s="56" t="s">
        <v>290</v>
      </c>
      <c r="D97" s="53">
        <v>83020</v>
      </c>
      <c r="E97" s="53" t="s">
        <v>67</v>
      </c>
      <c r="F97" s="53" t="s">
        <v>114</v>
      </c>
      <c r="G97" s="56" t="s">
        <v>151</v>
      </c>
      <c r="H97" s="56" t="s">
        <v>129</v>
      </c>
      <c r="I97" s="56" t="s">
        <v>122</v>
      </c>
      <c r="J97" s="53" t="s">
        <v>288</v>
      </c>
      <c r="K97" s="53">
        <v>65.15</v>
      </c>
      <c r="L97" s="56" t="s">
        <v>41</v>
      </c>
      <c r="M97" s="53"/>
      <c r="N97" s="53"/>
      <c r="O97" s="53">
        <v>80</v>
      </c>
      <c r="P97" s="53">
        <v>80</v>
      </c>
    </row>
    <row r="98" spans="1:16" ht="36">
      <c r="A98" s="53">
        <v>69</v>
      </c>
      <c r="B98" s="53"/>
      <c r="C98" s="56" t="s">
        <v>291</v>
      </c>
      <c r="D98" s="53">
        <v>83230</v>
      </c>
      <c r="E98" s="56" t="s">
        <v>70</v>
      </c>
      <c r="F98" s="56" t="s">
        <v>132</v>
      </c>
      <c r="G98" s="56" t="s">
        <v>165</v>
      </c>
      <c r="H98" s="56" t="s">
        <v>129</v>
      </c>
      <c r="I98" s="56" t="s">
        <v>174</v>
      </c>
      <c r="J98" s="53" t="s">
        <v>292</v>
      </c>
      <c r="K98" s="53" t="s">
        <v>293</v>
      </c>
      <c r="L98" s="56" t="s">
        <v>71</v>
      </c>
      <c r="M98" s="53"/>
      <c r="N98" s="53"/>
      <c r="O98" s="53">
        <v>300</v>
      </c>
      <c r="P98" s="53">
        <v>300</v>
      </c>
    </row>
    <row r="99" spans="1:16" ht="15">
      <c r="A99" s="53" t="s">
        <v>294</v>
      </c>
      <c r="B99" s="53">
        <v>350526006</v>
      </c>
      <c r="C99" s="56" t="s">
        <v>295</v>
      </c>
      <c r="D99" s="53">
        <v>83289</v>
      </c>
      <c r="E99" s="56" t="s">
        <v>72</v>
      </c>
      <c r="F99" s="53" t="s">
        <v>114</v>
      </c>
      <c r="G99" s="56" t="s">
        <v>165</v>
      </c>
      <c r="H99" s="56" t="s">
        <v>157</v>
      </c>
      <c r="I99" s="56" t="s">
        <v>174</v>
      </c>
      <c r="J99" s="53" t="s">
        <v>296</v>
      </c>
      <c r="K99" s="53">
        <v>10.15</v>
      </c>
      <c r="L99" s="56" t="s">
        <v>73</v>
      </c>
      <c r="M99" s="53"/>
      <c r="N99" s="53"/>
      <c r="O99" s="53">
        <v>277</v>
      </c>
      <c r="P99" s="53">
        <v>277</v>
      </c>
    </row>
    <row r="100" spans="1:16" ht="15">
      <c r="A100" s="53">
        <v>71</v>
      </c>
      <c r="B100" s="53"/>
      <c r="C100" s="56" t="s">
        <v>297</v>
      </c>
      <c r="D100" s="53">
        <v>83290</v>
      </c>
      <c r="E100" s="56" t="s">
        <v>72</v>
      </c>
      <c r="F100" s="53" t="s">
        <v>114</v>
      </c>
      <c r="G100" s="56" t="s">
        <v>165</v>
      </c>
      <c r="H100" s="56" t="s">
        <v>116</v>
      </c>
      <c r="I100" s="56" t="s">
        <v>174</v>
      </c>
      <c r="J100" s="53" t="s">
        <v>296</v>
      </c>
      <c r="K100" s="53"/>
      <c r="L100" s="56" t="s">
        <v>73</v>
      </c>
      <c r="M100" s="53"/>
      <c r="N100" s="53"/>
      <c r="O100" s="53">
        <v>178</v>
      </c>
      <c r="P100" s="53">
        <v>178</v>
      </c>
    </row>
    <row r="101" spans="1:16" ht="22.5">
      <c r="A101" s="53">
        <v>72</v>
      </c>
      <c r="B101" s="53"/>
      <c r="C101" s="56" t="s">
        <v>298</v>
      </c>
      <c r="D101" s="53">
        <v>83290</v>
      </c>
      <c r="E101" s="56" t="s">
        <v>72</v>
      </c>
      <c r="F101" s="53" t="s">
        <v>114</v>
      </c>
      <c r="G101" s="56" t="s">
        <v>165</v>
      </c>
      <c r="H101" s="56" t="s">
        <v>116</v>
      </c>
      <c r="I101" s="56" t="s">
        <v>174</v>
      </c>
      <c r="J101" s="53" t="s">
        <v>296</v>
      </c>
      <c r="K101" s="53"/>
      <c r="L101" s="56" t="s">
        <v>73</v>
      </c>
      <c r="M101" s="53"/>
      <c r="N101" s="53"/>
      <c r="O101" s="53">
        <v>487</v>
      </c>
      <c r="P101" s="53">
        <v>487</v>
      </c>
    </row>
    <row r="102" spans="1:16" ht="22.5">
      <c r="A102" s="53" t="s">
        <v>299</v>
      </c>
      <c r="B102" s="53">
        <v>350524010</v>
      </c>
      <c r="C102" s="56" t="s">
        <v>300</v>
      </c>
      <c r="D102" s="53">
        <v>83330</v>
      </c>
      <c r="E102" s="53" t="s">
        <v>74</v>
      </c>
      <c r="F102" s="53" t="s">
        <v>114</v>
      </c>
      <c r="G102" s="53" t="s">
        <v>160</v>
      </c>
      <c r="H102" s="56" t="s">
        <v>116</v>
      </c>
      <c r="I102" s="53" t="s">
        <v>117</v>
      </c>
      <c r="J102" s="53" t="s">
        <v>301</v>
      </c>
      <c r="K102" s="53">
        <v>22</v>
      </c>
      <c r="L102" s="56" t="s">
        <v>302</v>
      </c>
      <c r="M102" s="204"/>
      <c r="N102" s="53"/>
      <c r="O102" s="53">
        <v>154</v>
      </c>
      <c r="P102" s="53">
        <v>154</v>
      </c>
    </row>
    <row r="103" spans="1:16" ht="22.5">
      <c r="A103" s="53" t="s">
        <v>303</v>
      </c>
      <c r="B103" s="53">
        <v>350526204</v>
      </c>
      <c r="C103" s="56" t="s">
        <v>304</v>
      </c>
      <c r="D103" s="53">
        <v>83330</v>
      </c>
      <c r="E103" s="53" t="s">
        <v>74</v>
      </c>
      <c r="F103" s="53" t="s">
        <v>114</v>
      </c>
      <c r="G103" s="56" t="s">
        <v>151</v>
      </c>
      <c r="H103" s="56" t="s">
        <v>129</v>
      </c>
      <c r="I103" s="53" t="s">
        <v>174</v>
      </c>
      <c r="J103" s="53" t="s">
        <v>301</v>
      </c>
      <c r="K103" s="53">
        <v>20</v>
      </c>
      <c r="L103" s="56" t="s">
        <v>302</v>
      </c>
      <c r="M103" s="53"/>
      <c r="N103" s="53"/>
      <c r="O103" s="53">
        <v>494</v>
      </c>
      <c r="P103" s="53">
        <v>554</v>
      </c>
    </row>
    <row r="104" spans="1:16" ht="22.5">
      <c r="A104" s="53" t="s">
        <v>305</v>
      </c>
      <c r="B104" s="53">
        <v>350526215</v>
      </c>
      <c r="C104" s="56" t="s">
        <v>306</v>
      </c>
      <c r="D104" s="53">
        <v>83330</v>
      </c>
      <c r="E104" s="53" t="s">
        <v>74</v>
      </c>
      <c r="F104" s="53" t="s">
        <v>114</v>
      </c>
      <c r="G104" s="56" t="s">
        <v>151</v>
      </c>
      <c r="H104" s="56" t="s">
        <v>129</v>
      </c>
      <c r="I104" s="56" t="s">
        <v>122</v>
      </c>
      <c r="J104" s="53" t="s">
        <v>301</v>
      </c>
      <c r="K104" s="53">
        <v>23.03</v>
      </c>
      <c r="L104" s="56" t="s">
        <v>302</v>
      </c>
      <c r="M104" s="53"/>
      <c r="N104" s="53"/>
      <c r="O104" s="53">
        <v>15</v>
      </c>
      <c r="P104" s="53">
        <v>15</v>
      </c>
    </row>
    <row r="105" spans="1:16" ht="22.5">
      <c r="A105" s="53">
        <v>76</v>
      </c>
      <c r="B105" s="53">
        <v>350526248</v>
      </c>
      <c r="C105" s="56" t="s">
        <v>307</v>
      </c>
      <c r="D105" s="53">
        <v>83330</v>
      </c>
      <c r="E105" s="53" t="s">
        <v>74</v>
      </c>
      <c r="F105" s="53" t="s">
        <v>114</v>
      </c>
      <c r="G105" s="56" t="s">
        <v>151</v>
      </c>
      <c r="H105" s="56" t="s">
        <v>129</v>
      </c>
      <c r="I105" s="56" t="s">
        <v>122</v>
      </c>
      <c r="J105" s="53" t="s">
        <v>301</v>
      </c>
      <c r="K105" s="53">
        <v>26.96</v>
      </c>
      <c r="L105" s="56" t="s">
        <v>302</v>
      </c>
      <c r="M105" s="53"/>
      <c r="N105" s="53"/>
      <c r="O105" s="53">
        <v>3</v>
      </c>
      <c r="P105" s="53">
        <v>3</v>
      </c>
    </row>
    <row r="106" spans="1:16" ht="22.5">
      <c r="A106" s="53">
        <v>77</v>
      </c>
      <c r="B106" s="53">
        <v>350526214</v>
      </c>
      <c r="C106" s="56" t="s">
        <v>308</v>
      </c>
      <c r="D106" s="53">
        <v>83330</v>
      </c>
      <c r="E106" s="53" t="s">
        <v>74</v>
      </c>
      <c r="F106" s="53" t="s">
        <v>114</v>
      </c>
      <c r="G106" s="56" t="s">
        <v>151</v>
      </c>
      <c r="H106" s="56" t="s">
        <v>129</v>
      </c>
      <c r="I106" s="53" t="s">
        <v>174</v>
      </c>
      <c r="J106" s="53" t="s">
        <v>301</v>
      </c>
      <c r="K106" s="53">
        <v>21.23</v>
      </c>
      <c r="L106" s="56" t="s">
        <v>302</v>
      </c>
      <c r="M106" s="53"/>
      <c r="N106" s="53"/>
      <c r="O106" s="53">
        <v>181</v>
      </c>
      <c r="P106" s="53">
        <v>181</v>
      </c>
    </row>
    <row r="107" spans="1:16" ht="22.5">
      <c r="A107" s="53" t="s">
        <v>309</v>
      </c>
      <c r="B107" s="53">
        <v>350526278</v>
      </c>
      <c r="C107" s="53" t="s">
        <v>310</v>
      </c>
      <c r="D107" s="53">
        <v>83330</v>
      </c>
      <c r="E107" s="53" t="s">
        <v>74</v>
      </c>
      <c r="F107" s="56" t="s">
        <v>132</v>
      </c>
      <c r="G107" s="53" t="s">
        <v>165</v>
      </c>
      <c r="H107" s="56" t="s">
        <v>116</v>
      </c>
      <c r="I107" s="53" t="s">
        <v>174</v>
      </c>
      <c r="J107" s="53" t="s">
        <v>301</v>
      </c>
      <c r="K107" s="53">
        <v>16</v>
      </c>
      <c r="L107" s="56" t="s">
        <v>302</v>
      </c>
      <c r="M107" s="53"/>
      <c r="N107" s="53"/>
      <c r="O107" s="53">
        <v>179</v>
      </c>
      <c r="P107" s="53">
        <v>183</v>
      </c>
    </row>
    <row r="108" spans="1:16" s="200" customFormat="1" ht="22.5">
      <c r="A108" s="53">
        <v>79</v>
      </c>
      <c r="B108" s="53"/>
      <c r="C108" s="56" t="s">
        <v>311</v>
      </c>
      <c r="D108" s="53">
        <v>83330</v>
      </c>
      <c r="E108" s="53" t="s">
        <v>74</v>
      </c>
      <c r="F108" s="53" t="s">
        <v>114</v>
      </c>
      <c r="G108" s="53" t="s">
        <v>160</v>
      </c>
      <c r="H108" s="53" t="s">
        <v>133</v>
      </c>
      <c r="I108" s="53" t="s">
        <v>117</v>
      </c>
      <c r="J108" s="53" t="s">
        <v>301</v>
      </c>
      <c r="K108" s="53"/>
      <c r="L108" s="56" t="s">
        <v>302</v>
      </c>
      <c r="M108" s="53"/>
      <c r="N108" s="53"/>
      <c r="O108" s="53">
        <v>119</v>
      </c>
      <c r="P108" s="53">
        <v>119</v>
      </c>
    </row>
    <row r="109" spans="1:16" ht="14.25">
      <c r="A109" s="53">
        <v>80</v>
      </c>
      <c r="B109" s="53"/>
      <c r="C109" s="56" t="s">
        <v>312</v>
      </c>
      <c r="D109" s="53">
        <v>83906</v>
      </c>
      <c r="E109" s="53" t="s">
        <v>76</v>
      </c>
      <c r="F109" s="53" t="s">
        <v>114</v>
      </c>
      <c r="G109" s="56" t="s">
        <v>115</v>
      </c>
      <c r="H109" s="56" t="s">
        <v>157</v>
      </c>
      <c r="I109" s="56" t="s">
        <v>313</v>
      </c>
      <c r="J109" s="53" t="s">
        <v>314</v>
      </c>
      <c r="K109" s="53">
        <v>52.49</v>
      </c>
      <c r="L109" s="56" t="s">
        <v>41</v>
      </c>
      <c r="M109" s="53"/>
      <c r="N109" s="53"/>
      <c r="O109" s="216">
        <v>263806</v>
      </c>
      <c r="P109" s="53">
        <v>263806</v>
      </c>
    </row>
    <row r="110" spans="1:16" ht="14.25">
      <c r="A110" s="53" t="s">
        <v>315</v>
      </c>
      <c r="B110" s="53">
        <v>350524008</v>
      </c>
      <c r="C110" s="56" t="s">
        <v>316</v>
      </c>
      <c r="D110" s="53">
        <v>83906</v>
      </c>
      <c r="E110" s="53" t="s">
        <v>76</v>
      </c>
      <c r="F110" s="53" t="s">
        <v>114</v>
      </c>
      <c r="G110" s="53" t="s">
        <v>128</v>
      </c>
      <c r="H110" s="53" t="s">
        <v>133</v>
      </c>
      <c r="I110" s="56" t="s">
        <v>174</v>
      </c>
      <c r="J110" s="53" t="s">
        <v>314</v>
      </c>
      <c r="K110" s="53">
        <v>48</v>
      </c>
      <c r="L110" s="56" t="s">
        <v>41</v>
      </c>
      <c r="M110" s="53">
        <v>364</v>
      </c>
      <c r="N110" s="53">
        <v>1516</v>
      </c>
      <c r="O110" s="211">
        <v>11612</v>
      </c>
      <c r="P110" s="53">
        <v>19494</v>
      </c>
    </row>
    <row r="111" spans="1:16" ht="15">
      <c r="A111" s="53" t="s">
        <v>317</v>
      </c>
      <c r="B111" s="53">
        <v>350524011</v>
      </c>
      <c r="C111" s="56" t="s">
        <v>318</v>
      </c>
      <c r="D111" s="53">
        <v>83906</v>
      </c>
      <c r="E111" s="53" t="s">
        <v>76</v>
      </c>
      <c r="F111" s="53" t="s">
        <v>114</v>
      </c>
      <c r="G111" s="53" t="s">
        <v>160</v>
      </c>
      <c r="H111" s="53" t="s">
        <v>116</v>
      </c>
      <c r="I111" s="53" t="s">
        <v>117</v>
      </c>
      <c r="J111" s="53" t="s">
        <v>314</v>
      </c>
      <c r="K111" s="53">
        <v>53.09</v>
      </c>
      <c r="L111" s="56" t="s">
        <v>41</v>
      </c>
      <c r="M111" s="204"/>
      <c r="N111" s="53"/>
      <c r="O111" s="53">
        <v>1600</v>
      </c>
      <c r="P111" s="53">
        <v>5150</v>
      </c>
    </row>
    <row r="112" spans="1:16" ht="14.25">
      <c r="A112" s="53" t="s">
        <v>319</v>
      </c>
      <c r="B112" s="53">
        <v>350524012</v>
      </c>
      <c r="C112" s="56" t="s">
        <v>320</v>
      </c>
      <c r="D112" s="53">
        <v>83906</v>
      </c>
      <c r="E112" s="53" t="s">
        <v>76</v>
      </c>
      <c r="F112" s="53" t="s">
        <v>114</v>
      </c>
      <c r="G112" s="53" t="s">
        <v>160</v>
      </c>
      <c r="H112" s="53" t="s">
        <v>116</v>
      </c>
      <c r="I112" s="53" t="s">
        <v>117</v>
      </c>
      <c r="J112" s="53" t="s">
        <v>314</v>
      </c>
      <c r="K112" s="53">
        <v>53.91</v>
      </c>
      <c r="L112" s="56" t="s">
        <v>41</v>
      </c>
      <c r="M112" s="53"/>
      <c r="N112" s="53"/>
      <c r="O112" s="53">
        <v>2680</v>
      </c>
      <c r="P112" s="53">
        <v>2870</v>
      </c>
    </row>
    <row r="113" spans="1:16" ht="14.25">
      <c r="A113" s="53" t="s">
        <v>321</v>
      </c>
      <c r="B113" s="53">
        <v>350524014</v>
      </c>
      <c r="C113" s="56" t="s">
        <v>322</v>
      </c>
      <c r="D113" s="53">
        <v>83906</v>
      </c>
      <c r="E113" s="53" t="s">
        <v>76</v>
      </c>
      <c r="F113" s="53" t="s">
        <v>114</v>
      </c>
      <c r="G113" s="53" t="s">
        <v>156</v>
      </c>
      <c r="H113" s="56" t="s">
        <v>129</v>
      </c>
      <c r="I113" s="53" t="s">
        <v>190</v>
      </c>
      <c r="J113" s="53" t="s">
        <v>314</v>
      </c>
      <c r="K113" s="53">
        <v>48</v>
      </c>
      <c r="L113" s="56" t="s">
        <v>41</v>
      </c>
      <c r="M113" s="53"/>
      <c r="N113" s="53"/>
      <c r="O113" s="211">
        <v>27170</v>
      </c>
      <c r="P113" s="53">
        <v>27170</v>
      </c>
    </row>
    <row r="114" spans="1:16" ht="14.25">
      <c r="A114" s="53" t="s">
        <v>323</v>
      </c>
      <c r="B114" s="53">
        <v>350524020</v>
      </c>
      <c r="C114" s="56" t="s">
        <v>324</v>
      </c>
      <c r="D114" s="53">
        <v>83906</v>
      </c>
      <c r="E114" s="53" t="s">
        <v>76</v>
      </c>
      <c r="F114" s="53" t="s">
        <v>114</v>
      </c>
      <c r="G114" s="53" t="s">
        <v>156</v>
      </c>
      <c r="H114" s="53" t="s">
        <v>116</v>
      </c>
      <c r="I114" s="53" t="s">
        <v>117</v>
      </c>
      <c r="J114" s="53" t="s">
        <v>314</v>
      </c>
      <c r="K114" s="53">
        <v>52.01</v>
      </c>
      <c r="L114" s="56" t="s">
        <v>41</v>
      </c>
      <c r="M114" s="53"/>
      <c r="N114" s="53">
        <v>110</v>
      </c>
      <c r="O114" s="211">
        <v>12601</v>
      </c>
      <c r="P114" s="53">
        <v>13905</v>
      </c>
    </row>
    <row r="115" spans="1:16" ht="14.25">
      <c r="A115" s="53" t="s">
        <v>325</v>
      </c>
      <c r="B115" s="53">
        <v>350524023</v>
      </c>
      <c r="C115" s="56" t="s">
        <v>326</v>
      </c>
      <c r="D115" s="53">
        <v>83906</v>
      </c>
      <c r="E115" s="53" t="s">
        <v>76</v>
      </c>
      <c r="F115" s="53" t="s">
        <v>114</v>
      </c>
      <c r="G115" s="56" t="s">
        <v>151</v>
      </c>
      <c r="H115" s="56" t="s">
        <v>129</v>
      </c>
      <c r="I115" s="53" t="s">
        <v>117</v>
      </c>
      <c r="J115" s="53" t="s">
        <v>314</v>
      </c>
      <c r="K115" s="53">
        <v>53.01</v>
      </c>
      <c r="L115" s="56" t="s">
        <v>41</v>
      </c>
      <c r="M115" s="53"/>
      <c r="N115" s="53"/>
      <c r="O115" s="53">
        <v>4466</v>
      </c>
      <c r="P115" s="53">
        <v>4946</v>
      </c>
    </row>
    <row r="116" spans="1:16" ht="14.25">
      <c r="A116" s="53" t="s">
        <v>327</v>
      </c>
      <c r="B116" s="53">
        <v>350524107</v>
      </c>
      <c r="C116" s="56" t="s">
        <v>328</v>
      </c>
      <c r="D116" s="53">
        <v>83906</v>
      </c>
      <c r="E116" s="53" t="s">
        <v>76</v>
      </c>
      <c r="F116" s="56" t="s">
        <v>132</v>
      </c>
      <c r="G116" s="56" t="s">
        <v>151</v>
      </c>
      <c r="H116" s="56" t="s">
        <v>129</v>
      </c>
      <c r="I116" s="53" t="s">
        <v>117</v>
      </c>
      <c r="J116" s="53" t="s">
        <v>314</v>
      </c>
      <c r="K116" s="53">
        <v>51.49</v>
      </c>
      <c r="L116" s="56" t="s">
        <v>41</v>
      </c>
      <c r="M116" s="53"/>
      <c r="N116" s="53"/>
      <c r="O116" s="53">
        <v>4941</v>
      </c>
      <c r="P116" s="53">
        <v>4941</v>
      </c>
    </row>
    <row r="117" spans="1:16" ht="14.25">
      <c r="A117" s="53">
        <v>88</v>
      </c>
      <c r="B117" s="53"/>
      <c r="C117" s="56" t="s">
        <v>329</v>
      </c>
      <c r="D117" s="53">
        <v>83906</v>
      </c>
      <c r="E117" s="53" t="s">
        <v>330</v>
      </c>
      <c r="F117" s="53" t="s">
        <v>114</v>
      </c>
      <c r="G117" s="56" t="s">
        <v>151</v>
      </c>
      <c r="H117" s="56" t="s">
        <v>129</v>
      </c>
      <c r="I117" s="56" t="s">
        <v>138</v>
      </c>
      <c r="J117" s="53" t="s">
        <v>314</v>
      </c>
      <c r="K117" s="53">
        <v>52.19</v>
      </c>
      <c r="L117" s="56" t="s">
        <v>41</v>
      </c>
      <c r="M117" s="53"/>
      <c r="N117" s="53"/>
      <c r="O117" s="211">
        <v>10625</v>
      </c>
      <c r="P117" s="53">
        <v>10625</v>
      </c>
    </row>
    <row r="118" spans="1:16" ht="14.25">
      <c r="A118" s="53">
        <v>89</v>
      </c>
      <c r="B118" s="53"/>
      <c r="C118" s="56" t="s">
        <v>331</v>
      </c>
      <c r="D118" s="53">
        <v>83906</v>
      </c>
      <c r="E118" s="53" t="s">
        <v>330</v>
      </c>
      <c r="F118" s="53" t="s">
        <v>114</v>
      </c>
      <c r="G118" s="56" t="s">
        <v>151</v>
      </c>
      <c r="H118" s="56" t="s">
        <v>129</v>
      </c>
      <c r="I118" s="56" t="s">
        <v>174</v>
      </c>
      <c r="J118" s="53" t="s">
        <v>314</v>
      </c>
      <c r="K118" s="53">
        <v>52.78</v>
      </c>
      <c r="L118" s="56" t="s">
        <v>41</v>
      </c>
      <c r="M118" s="53"/>
      <c r="N118" s="53"/>
      <c r="O118" s="211">
        <v>18860</v>
      </c>
      <c r="P118" s="53">
        <v>18860</v>
      </c>
    </row>
    <row r="119" spans="1:16" ht="14.25">
      <c r="A119" s="53" t="s">
        <v>332</v>
      </c>
      <c r="B119" s="53">
        <v>350526216</v>
      </c>
      <c r="C119" s="56" t="s">
        <v>333</v>
      </c>
      <c r="D119" s="53">
        <v>83906</v>
      </c>
      <c r="E119" s="53" t="s">
        <v>76</v>
      </c>
      <c r="F119" s="53" t="s">
        <v>114</v>
      </c>
      <c r="G119" s="56" t="s">
        <v>165</v>
      </c>
      <c r="H119" s="53" t="s">
        <v>334</v>
      </c>
      <c r="I119" s="56" t="s">
        <v>122</v>
      </c>
      <c r="J119" s="53" t="s">
        <v>314</v>
      </c>
      <c r="K119" s="53">
        <v>51.33</v>
      </c>
      <c r="L119" s="56" t="s">
        <v>41</v>
      </c>
      <c r="M119" s="53"/>
      <c r="N119" s="53"/>
      <c r="O119" s="53">
        <v>1333</v>
      </c>
      <c r="P119" s="53">
        <v>1431</v>
      </c>
    </row>
    <row r="120" spans="1:16" ht="14.25">
      <c r="A120" s="63" t="s">
        <v>335</v>
      </c>
      <c r="B120" s="63">
        <v>350526222</v>
      </c>
      <c r="C120" s="72" t="s">
        <v>336</v>
      </c>
      <c r="D120" s="53">
        <v>83906</v>
      </c>
      <c r="E120" s="53" t="s">
        <v>76</v>
      </c>
      <c r="F120" s="56" t="s">
        <v>234</v>
      </c>
      <c r="G120" s="56" t="s">
        <v>151</v>
      </c>
      <c r="H120" s="53" t="s">
        <v>129</v>
      </c>
      <c r="I120" s="72" t="s">
        <v>313</v>
      </c>
      <c r="J120" s="53" t="s">
        <v>314</v>
      </c>
      <c r="K120" s="53">
        <v>51.43</v>
      </c>
      <c r="L120" s="56" t="s">
        <v>41</v>
      </c>
      <c r="M120" s="53"/>
      <c r="N120" s="53"/>
      <c r="O120" s="216">
        <v>616895</v>
      </c>
      <c r="P120" s="53">
        <v>616895</v>
      </c>
    </row>
    <row r="121" spans="1:16" ht="14.25">
      <c r="A121" s="75"/>
      <c r="B121" s="75"/>
      <c r="C121" s="93"/>
      <c r="D121" s="53">
        <v>32008</v>
      </c>
      <c r="E121" s="56" t="s">
        <v>224</v>
      </c>
      <c r="F121" s="56" t="s">
        <v>227</v>
      </c>
      <c r="G121" s="56" t="s">
        <v>151</v>
      </c>
      <c r="H121" s="53" t="s">
        <v>129</v>
      </c>
      <c r="I121" s="56" t="s">
        <v>122</v>
      </c>
      <c r="J121" s="53" t="s">
        <v>193</v>
      </c>
      <c r="K121" s="53">
        <v>2.85</v>
      </c>
      <c r="L121" s="56" t="s">
        <v>194</v>
      </c>
      <c r="M121" s="53"/>
      <c r="N121" s="53"/>
      <c r="O121" s="53">
        <v>1635</v>
      </c>
      <c r="P121" s="53">
        <v>5827</v>
      </c>
    </row>
    <row r="122" spans="1:16" ht="14.25">
      <c r="A122" s="75"/>
      <c r="B122" s="75"/>
      <c r="C122" s="56"/>
      <c r="D122" s="53">
        <v>32007</v>
      </c>
      <c r="E122" s="53" t="s">
        <v>233</v>
      </c>
      <c r="F122" s="53" t="s">
        <v>227</v>
      </c>
      <c r="G122" s="56" t="s">
        <v>151</v>
      </c>
      <c r="H122" s="53" t="s">
        <v>129</v>
      </c>
      <c r="I122" s="56" t="s">
        <v>138</v>
      </c>
      <c r="J122" s="53" t="s">
        <v>192</v>
      </c>
      <c r="K122" s="53">
        <v>0.42</v>
      </c>
      <c r="L122" s="56" t="s">
        <v>48</v>
      </c>
      <c r="M122" s="53"/>
      <c r="N122" s="53"/>
      <c r="O122" s="53">
        <v>9577</v>
      </c>
      <c r="P122" s="53">
        <v>10046</v>
      </c>
    </row>
    <row r="123" spans="1:16" ht="14.25">
      <c r="A123" s="64"/>
      <c r="B123" s="64"/>
      <c r="C123" s="87"/>
      <c r="D123" s="53">
        <v>22001</v>
      </c>
      <c r="E123" s="53" t="s">
        <v>173</v>
      </c>
      <c r="F123" s="53" t="s">
        <v>227</v>
      </c>
      <c r="G123" s="56" t="s">
        <v>151</v>
      </c>
      <c r="H123" s="53" t="s">
        <v>129</v>
      </c>
      <c r="I123" s="56" t="s">
        <v>122</v>
      </c>
      <c r="J123" s="53" t="s">
        <v>175</v>
      </c>
      <c r="K123" s="53">
        <v>42.93</v>
      </c>
      <c r="L123" s="56" t="s">
        <v>41</v>
      </c>
      <c r="M123" s="53"/>
      <c r="N123" s="53"/>
      <c r="O123" s="53">
        <v>148</v>
      </c>
      <c r="P123" s="53">
        <v>148</v>
      </c>
    </row>
    <row r="124" spans="1:16" ht="14.25">
      <c r="A124" s="53" t="s">
        <v>337</v>
      </c>
      <c r="B124" s="53">
        <v>350526217</v>
      </c>
      <c r="C124" s="56" t="s">
        <v>338</v>
      </c>
      <c r="D124" s="53">
        <v>83906</v>
      </c>
      <c r="E124" s="53" t="s">
        <v>76</v>
      </c>
      <c r="F124" s="53" t="s">
        <v>114</v>
      </c>
      <c r="G124" s="56" t="s">
        <v>165</v>
      </c>
      <c r="H124" s="56" t="s">
        <v>116</v>
      </c>
      <c r="I124" s="56" t="s">
        <v>138</v>
      </c>
      <c r="J124" s="56" t="s">
        <v>314</v>
      </c>
      <c r="K124" s="56">
        <v>50.97</v>
      </c>
      <c r="L124" s="56" t="s">
        <v>41</v>
      </c>
      <c r="M124" s="53"/>
      <c r="N124" s="53"/>
      <c r="O124" s="53">
        <v>223</v>
      </c>
      <c r="P124" s="53">
        <v>505</v>
      </c>
    </row>
    <row r="125" spans="1:16" s="201" customFormat="1" ht="15">
      <c r="A125" s="64">
        <v>93</v>
      </c>
      <c r="B125" s="53"/>
      <c r="C125" s="53" t="s">
        <v>339</v>
      </c>
      <c r="D125" s="53">
        <v>83906</v>
      </c>
      <c r="E125" s="53" t="s">
        <v>330</v>
      </c>
      <c r="F125" s="53" t="s">
        <v>132</v>
      </c>
      <c r="G125" s="53" t="s">
        <v>160</v>
      </c>
      <c r="H125" s="53" t="s">
        <v>133</v>
      </c>
      <c r="I125" s="53" t="s">
        <v>340</v>
      </c>
      <c r="J125" s="53" t="s">
        <v>314</v>
      </c>
      <c r="K125" s="53">
        <v>52.6</v>
      </c>
      <c r="L125" s="56" t="s">
        <v>41</v>
      </c>
      <c r="M125" s="53"/>
      <c r="N125" s="53"/>
      <c r="O125" s="53">
        <v>3265</v>
      </c>
      <c r="P125" s="53">
        <v>3265</v>
      </c>
    </row>
    <row r="126" spans="1:16" s="201" customFormat="1" ht="15">
      <c r="A126" s="64">
        <v>94</v>
      </c>
      <c r="B126" s="53"/>
      <c r="C126" s="53" t="s">
        <v>341</v>
      </c>
      <c r="D126" s="53">
        <v>83906</v>
      </c>
      <c r="E126" s="53" t="s">
        <v>330</v>
      </c>
      <c r="F126" s="53" t="s">
        <v>132</v>
      </c>
      <c r="G126" s="53" t="s">
        <v>160</v>
      </c>
      <c r="H126" s="53" t="s">
        <v>133</v>
      </c>
      <c r="I126" s="53" t="s">
        <v>117</v>
      </c>
      <c r="J126" s="53" t="s">
        <v>314</v>
      </c>
      <c r="K126" s="53">
        <v>50.22</v>
      </c>
      <c r="L126" s="56" t="s">
        <v>41</v>
      </c>
      <c r="M126" s="53"/>
      <c r="N126" s="53">
        <v>10730</v>
      </c>
      <c r="O126" s="53">
        <v>1142</v>
      </c>
      <c r="P126" s="53">
        <v>11872</v>
      </c>
    </row>
    <row r="127" spans="1:16" s="201" customFormat="1" ht="15">
      <c r="A127" s="64">
        <v>95</v>
      </c>
      <c r="B127" s="53"/>
      <c r="C127" s="53" t="s">
        <v>342</v>
      </c>
      <c r="D127" s="53">
        <v>83906</v>
      </c>
      <c r="E127" s="53" t="s">
        <v>330</v>
      </c>
      <c r="F127" s="53" t="s">
        <v>132</v>
      </c>
      <c r="G127" s="53" t="s">
        <v>160</v>
      </c>
      <c r="H127" s="53" t="s">
        <v>133</v>
      </c>
      <c r="I127" s="53" t="s">
        <v>340</v>
      </c>
      <c r="J127" s="53" t="s">
        <v>314</v>
      </c>
      <c r="K127" s="53">
        <v>52.6</v>
      </c>
      <c r="L127" s="56" t="s">
        <v>41</v>
      </c>
      <c r="M127" s="53"/>
      <c r="N127" s="53"/>
      <c r="O127" s="53">
        <v>1445</v>
      </c>
      <c r="P127" s="53">
        <v>1445</v>
      </c>
    </row>
    <row r="128" spans="1:16" ht="14.25">
      <c r="A128" s="64">
        <v>96</v>
      </c>
      <c r="B128" s="55">
        <v>350526276</v>
      </c>
      <c r="C128" s="56" t="s">
        <v>343</v>
      </c>
      <c r="D128" s="53">
        <v>83906</v>
      </c>
      <c r="E128" s="53" t="s">
        <v>76</v>
      </c>
      <c r="F128" s="53" t="s">
        <v>114</v>
      </c>
      <c r="G128" s="56" t="s">
        <v>151</v>
      </c>
      <c r="H128" s="53" t="s">
        <v>129</v>
      </c>
      <c r="I128" s="56" t="s">
        <v>122</v>
      </c>
      <c r="J128" s="53" t="s">
        <v>314</v>
      </c>
      <c r="K128" s="53">
        <v>51</v>
      </c>
      <c r="L128" s="56" t="s">
        <v>41</v>
      </c>
      <c r="M128" s="53"/>
      <c r="N128" s="53"/>
      <c r="O128" s="53">
        <v>1160</v>
      </c>
      <c r="P128" s="53">
        <v>2064</v>
      </c>
    </row>
    <row r="129" spans="1:16" ht="14.25">
      <c r="A129" s="64">
        <v>97</v>
      </c>
      <c r="B129" s="53">
        <v>350526213</v>
      </c>
      <c r="C129" s="56" t="s">
        <v>344</v>
      </c>
      <c r="D129" s="53">
        <v>83906</v>
      </c>
      <c r="E129" s="53" t="s">
        <v>76</v>
      </c>
      <c r="F129" s="53" t="s">
        <v>114</v>
      </c>
      <c r="G129" s="53" t="s">
        <v>165</v>
      </c>
      <c r="H129" s="56" t="s">
        <v>116</v>
      </c>
      <c r="I129" s="56" t="s">
        <v>122</v>
      </c>
      <c r="J129" s="53" t="s">
        <v>314</v>
      </c>
      <c r="K129" s="53">
        <v>51.76</v>
      </c>
      <c r="L129" s="56" t="s">
        <v>41</v>
      </c>
      <c r="M129" s="53"/>
      <c r="N129" s="53"/>
      <c r="O129" s="53">
        <v>1420</v>
      </c>
      <c r="P129" s="53">
        <v>1420</v>
      </c>
    </row>
    <row r="130" spans="1:16" ht="14.25">
      <c r="A130" s="64">
        <v>98</v>
      </c>
      <c r="B130" s="53" t="s">
        <v>345</v>
      </c>
      <c r="C130" s="56" t="s">
        <v>346</v>
      </c>
      <c r="D130" s="53">
        <v>83906</v>
      </c>
      <c r="E130" s="53" t="s">
        <v>76</v>
      </c>
      <c r="F130" s="53" t="s">
        <v>114</v>
      </c>
      <c r="G130" s="53" t="s">
        <v>165</v>
      </c>
      <c r="H130" s="56" t="s">
        <v>157</v>
      </c>
      <c r="I130" s="53" t="s">
        <v>138</v>
      </c>
      <c r="J130" s="53" t="s">
        <v>314</v>
      </c>
      <c r="K130" s="53">
        <v>52.63</v>
      </c>
      <c r="L130" s="56" t="s">
        <v>41</v>
      </c>
      <c r="M130" s="53"/>
      <c r="N130" s="53"/>
      <c r="O130" s="53">
        <v>3292</v>
      </c>
      <c r="P130" s="53">
        <v>3292</v>
      </c>
    </row>
    <row r="131" spans="1:16" ht="14.25">
      <c r="A131" s="53" t="s">
        <v>347</v>
      </c>
      <c r="B131" s="53">
        <v>350525203</v>
      </c>
      <c r="C131" s="56" t="s">
        <v>348</v>
      </c>
      <c r="D131" s="53">
        <v>83906</v>
      </c>
      <c r="E131" s="53" t="s">
        <v>330</v>
      </c>
      <c r="F131" s="53" t="s">
        <v>114</v>
      </c>
      <c r="G131" s="56" t="s">
        <v>151</v>
      </c>
      <c r="H131" s="56" t="s">
        <v>129</v>
      </c>
      <c r="I131" s="53" t="s">
        <v>117</v>
      </c>
      <c r="J131" s="53" t="s">
        <v>314</v>
      </c>
      <c r="K131" s="53">
        <v>75.1</v>
      </c>
      <c r="L131" s="56" t="s">
        <v>41</v>
      </c>
      <c r="M131" s="53"/>
      <c r="N131" s="53"/>
      <c r="O131" s="53">
        <v>5602</v>
      </c>
      <c r="P131" s="53">
        <v>6386</v>
      </c>
    </row>
    <row r="132" spans="1:16" ht="14.25">
      <c r="A132" s="53" t="s">
        <v>349</v>
      </c>
      <c r="B132" s="53">
        <v>350525284</v>
      </c>
      <c r="C132" s="56" t="s">
        <v>350</v>
      </c>
      <c r="D132" s="53">
        <v>83906</v>
      </c>
      <c r="E132" s="53" t="s">
        <v>330</v>
      </c>
      <c r="F132" s="53" t="s">
        <v>114</v>
      </c>
      <c r="G132" s="56" t="s">
        <v>151</v>
      </c>
      <c r="H132" s="56" t="s">
        <v>129</v>
      </c>
      <c r="I132" s="53" t="s">
        <v>117</v>
      </c>
      <c r="J132" s="53" t="s">
        <v>314</v>
      </c>
      <c r="K132" s="53">
        <v>50</v>
      </c>
      <c r="L132" s="56" t="s">
        <v>41</v>
      </c>
      <c r="M132" s="53"/>
      <c r="N132" s="53"/>
      <c r="O132" s="53">
        <v>2984</v>
      </c>
      <c r="P132" s="53">
        <v>4408</v>
      </c>
    </row>
    <row r="133" spans="1:16" ht="14.25">
      <c r="A133" s="53">
        <v>101</v>
      </c>
      <c r="B133" s="53">
        <v>350525202</v>
      </c>
      <c r="C133" s="56" t="s">
        <v>351</v>
      </c>
      <c r="D133" s="53">
        <v>83906</v>
      </c>
      <c r="E133" s="53" t="s">
        <v>330</v>
      </c>
      <c r="F133" s="53" t="s">
        <v>114</v>
      </c>
      <c r="G133" s="53" t="s">
        <v>165</v>
      </c>
      <c r="H133" s="56" t="s">
        <v>116</v>
      </c>
      <c r="I133" s="53" t="s">
        <v>138</v>
      </c>
      <c r="J133" s="53" t="s">
        <v>314</v>
      </c>
      <c r="K133" s="53">
        <v>50.5</v>
      </c>
      <c r="L133" s="56" t="s">
        <v>41</v>
      </c>
      <c r="M133" s="53"/>
      <c r="N133" s="53"/>
      <c r="O133" s="53">
        <v>2430</v>
      </c>
      <c r="P133" s="53">
        <v>2430</v>
      </c>
    </row>
    <row r="134" spans="1:16" ht="14.25">
      <c r="A134" s="63">
        <v>102</v>
      </c>
      <c r="B134" s="72"/>
      <c r="C134" s="72" t="s">
        <v>352</v>
      </c>
      <c r="D134" s="53">
        <v>83906</v>
      </c>
      <c r="E134" s="56" t="s">
        <v>330</v>
      </c>
      <c r="F134" s="56" t="s">
        <v>234</v>
      </c>
      <c r="G134" s="56" t="s">
        <v>115</v>
      </c>
      <c r="H134" s="56" t="s">
        <v>157</v>
      </c>
      <c r="I134" s="56" t="s">
        <v>313</v>
      </c>
      <c r="J134" s="53" t="s">
        <v>314</v>
      </c>
      <c r="K134" s="53">
        <v>50.44</v>
      </c>
      <c r="L134" s="56" t="s">
        <v>41</v>
      </c>
      <c r="M134" s="53"/>
      <c r="N134" s="53"/>
      <c r="O134" s="216">
        <v>298468</v>
      </c>
      <c r="P134" s="53">
        <v>298468</v>
      </c>
    </row>
    <row r="135" spans="1:16" ht="14.25">
      <c r="A135" s="64"/>
      <c r="B135" s="87"/>
      <c r="C135" s="87"/>
      <c r="D135" s="53">
        <v>11001</v>
      </c>
      <c r="E135" s="56" t="s">
        <v>127</v>
      </c>
      <c r="F135" s="56" t="s">
        <v>227</v>
      </c>
      <c r="G135" s="56" t="s">
        <v>115</v>
      </c>
      <c r="H135" s="56" t="s">
        <v>157</v>
      </c>
      <c r="I135" s="56" t="s">
        <v>122</v>
      </c>
      <c r="J135" s="53" t="s">
        <v>118</v>
      </c>
      <c r="K135" s="53" t="s">
        <v>119</v>
      </c>
      <c r="L135" s="56" t="s">
        <v>35</v>
      </c>
      <c r="M135" s="53"/>
      <c r="N135" s="53"/>
      <c r="O135" s="53">
        <v>1713</v>
      </c>
      <c r="P135" s="53">
        <v>1713</v>
      </c>
    </row>
    <row r="136" spans="1:16" ht="14.25">
      <c r="A136" s="53">
        <v>103</v>
      </c>
      <c r="B136" s="53">
        <v>350525213</v>
      </c>
      <c r="C136" s="56" t="s">
        <v>353</v>
      </c>
      <c r="D136" s="53">
        <v>83906</v>
      </c>
      <c r="E136" s="53" t="s">
        <v>330</v>
      </c>
      <c r="F136" s="53" t="s">
        <v>114</v>
      </c>
      <c r="G136" s="56" t="s">
        <v>165</v>
      </c>
      <c r="H136" s="56" t="s">
        <v>129</v>
      </c>
      <c r="I136" s="56" t="s">
        <v>122</v>
      </c>
      <c r="J136" s="53" t="s">
        <v>314</v>
      </c>
      <c r="K136" s="53">
        <v>52</v>
      </c>
      <c r="L136" s="56" t="s">
        <v>41</v>
      </c>
      <c r="M136" s="53"/>
      <c r="N136" s="53"/>
      <c r="O136" s="53">
        <v>774</v>
      </c>
      <c r="P136" s="53">
        <v>774</v>
      </c>
    </row>
    <row r="137" spans="1:44" ht="17.25">
      <c r="A137" s="53" t="s">
        <v>354</v>
      </c>
      <c r="B137" s="53">
        <v>350582001</v>
      </c>
      <c r="C137" s="56" t="s">
        <v>355</v>
      </c>
      <c r="D137" s="53">
        <v>83991</v>
      </c>
      <c r="E137" s="56" t="s">
        <v>78</v>
      </c>
      <c r="F137" s="53" t="s">
        <v>114</v>
      </c>
      <c r="G137" s="56" t="s">
        <v>165</v>
      </c>
      <c r="H137" s="56" t="s">
        <v>157</v>
      </c>
      <c r="I137" s="56" t="s">
        <v>174</v>
      </c>
      <c r="J137" s="53" t="s">
        <v>356</v>
      </c>
      <c r="K137" s="53">
        <v>96.66</v>
      </c>
      <c r="L137" s="56" t="s">
        <v>41</v>
      </c>
      <c r="M137" s="53"/>
      <c r="N137" s="53"/>
      <c r="O137" s="53">
        <v>2730</v>
      </c>
      <c r="P137" s="53">
        <v>2730</v>
      </c>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c r="AN137" s="219"/>
      <c r="AO137" s="219"/>
      <c r="AP137" s="219"/>
      <c r="AQ137" s="219"/>
      <c r="AR137" s="219"/>
    </row>
    <row r="138" spans="1:16" ht="17.25">
      <c r="A138" s="63" t="s">
        <v>357</v>
      </c>
      <c r="B138" s="63">
        <v>350582005</v>
      </c>
      <c r="C138" s="72" t="s">
        <v>358</v>
      </c>
      <c r="D138" s="53">
        <v>83991</v>
      </c>
      <c r="E138" s="53" t="s">
        <v>78</v>
      </c>
      <c r="F138" s="53" t="s">
        <v>179</v>
      </c>
      <c r="G138" s="53" t="s">
        <v>115</v>
      </c>
      <c r="H138" s="56" t="s">
        <v>157</v>
      </c>
      <c r="I138" s="53" t="s">
        <v>313</v>
      </c>
      <c r="J138" s="53" t="s">
        <v>356</v>
      </c>
      <c r="K138" s="53">
        <v>97.28</v>
      </c>
      <c r="L138" s="56" t="s">
        <v>41</v>
      </c>
      <c r="M138" s="53"/>
      <c r="N138" s="53"/>
      <c r="O138" s="211">
        <v>33420</v>
      </c>
      <c r="P138" s="53">
        <v>33420</v>
      </c>
    </row>
    <row r="139" spans="1:16" ht="17.25">
      <c r="A139" s="64"/>
      <c r="B139" s="64"/>
      <c r="C139" s="64"/>
      <c r="D139" s="53">
        <v>63992</v>
      </c>
      <c r="E139" s="53" t="s">
        <v>61</v>
      </c>
      <c r="F139" s="53" t="s">
        <v>191</v>
      </c>
      <c r="G139" s="53" t="s">
        <v>115</v>
      </c>
      <c r="H139" s="56" t="s">
        <v>157</v>
      </c>
      <c r="I139" s="53" t="s">
        <v>313</v>
      </c>
      <c r="J139" s="53" t="s">
        <v>356</v>
      </c>
      <c r="K139" s="53">
        <v>94.96</v>
      </c>
      <c r="L139" s="56" t="s">
        <v>41</v>
      </c>
      <c r="M139" s="53"/>
      <c r="N139" s="53"/>
      <c r="O139" s="216">
        <v>117266</v>
      </c>
      <c r="P139" s="53">
        <v>117266</v>
      </c>
    </row>
    <row r="140" spans="1:16" ht="14.25">
      <c r="A140" s="53">
        <v>106</v>
      </c>
      <c r="B140" s="53"/>
      <c r="C140" s="73" t="s">
        <v>359</v>
      </c>
      <c r="D140" s="53">
        <v>83993</v>
      </c>
      <c r="E140" s="217" t="s">
        <v>79</v>
      </c>
      <c r="F140" s="53" t="s">
        <v>114</v>
      </c>
      <c r="G140" s="56" t="s">
        <v>165</v>
      </c>
      <c r="H140" s="56" t="s">
        <v>129</v>
      </c>
      <c r="I140" s="56" t="s">
        <v>122</v>
      </c>
      <c r="J140" s="53"/>
      <c r="K140" s="53"/>
      <c r="L140" s="53" t="s">
        <v>90</v>
      </c>
      <c r="M140" s="53"/>
      <c r="N140" s="53"/>
      <c r="O140" s="53">
        <v>224</v>
      </c>
      <c r="P140" s="53">
        <v>224</v>
      </c>
    </row>
    <row r="141" spans="1:16" ht="15">
      <c r="A141" s="53" t="s">
        <v>360</v>
      </c>
      <c r="B141" s="53">
        <v>350524034</v>
      </c>
      <c r="C141" s="56" t="s">
        <v>361</v>
      </c>
      <c r="D141" s="53">
        <v>84150</v>
      </c>
      <c r="E141" s="53" t="s">
        <v>80</v>
      </c>
      <c r="F141" s="53" t="s">
        <v>114</v>
      </c>
      <c r="G141" s="56" t="s">
        <v>151</v>
      </c>
      <c r="H141" s="56" t="s">
        <v>129</v>
      </c>
      <c r="I141" s="56" t="s">
        <v>138</v>
      </c>
      <c r="J141" s="53" t="s">
        <v>301</v>
      </c>
      <c r="K141" s="53">
        <v>14.99</v>
      </c>
      <c r="L141" s="56" t="s">
        <v>41</v>
      </c>
      <c r="M141" s="53">
        <v>95</v>
      </c>
      <c r="N141" s="53">
        <v>150</v>
      </c>
      <c r="O141" s="53"/>
      <c r="P141" s="53">
        <v>318</v>
      </c>
    </row>
    <row r="142" spans="1:16" ht="15">
      <c r="A142" s="63" t="s">
        <v>362</v>
      </c>
      <c r="B142" s="63">
        <v>350526007</v>
      </c>
      <c r="C142" s="72" t="s">
        <v>363</v>
      </c>
      <c r="D142" s="53">
        <v>84150</v>
      </c>
      <c r="E142" s="53" t="s">
        <v>80</v>
      </c>
      <c r="F142" s="53" t="s">
        <v>114</v>
      </c>
      <c r="G142" s="53" t="s">
        <v>160</v>
      </c>
      <c r="H142" s="56" t="s">
        <v>116</v>
      </c>
      <c r="I142" s="53" t="s">
        <v>117</v>
      </c>
      <c r="J142" s="53" t="s">
        <v>301</v>
      </c>
      <c r="K142" s="53">
        <v>14.2</v>
      </c>
      <c r="L142" s="56" t="s">
        <v>41</v>
      </c>
      <c r="M142" s="53"/>
      <c r="N142" s="53"/>
      <c r="O142" s="53">
        <v>340</v>
      </c>
      <c r="P142" s="53">
        <v>345</v>
      </c>
    </row>
    <row r="143" spans="1:16" ht="15">
      <c r="A143" s="64"/>
      <c r="B143" s="64"/>
      <c r="C143" s="87"/>
      <c r="D143" s="53">
        <v>84170</v>
      </c>
      <c r="E143" s="53" t="s">
        <v>82</v>
      </c>
      <c r="F143" s="53" t="s">
        <v>114</v>
      </c>
      <c r="G143" s="53" t="s">
        <v>165</v>
      </c>
      <c r="H143" s="56" t="s">
        <v>116</v>
      </c>
      <c r="I143" s="53" t="s">
        <v>117</v>
      </c>
      <c r="J143" s="53" t="s">
        <v>301</v>
      </c>
      <c r="K143" s="53">
        <v>21.3</v>
      </c>
      <c r="L143" s="56" t="s">
        <v>41</v>
      </c>
      <c r="M143" s="53"/>
      <c r="N143" s="53"/>
      <c r="O143" s="53">
        <v>227</v>
      </c>
      <c r="P143" s="53">
        <v>242</v>
      </c>
    </row>
    <row r="144" spans="1:16" ht="15">
      <c r="A144" s="53" t="s">
        <v>364</v>
      </c>
      <c r="B144" s="53">
        <v>350583004</v>
      </c>
      <c r="C144" s="56" t="s">
        <v>365</v>
      </c>
      <c r="D144" s="53">
        <v>84150</v>
      </c>
      <c r="E144" s="53" t="s">
        <v>80</v>
      </c>
      <c r="F144" s="53" t="s">
        <v>114</v>
      </c>
      <c r="G144" s="53" t="s">
        <v>151</v>
      </c>
      <c r="H144" s="53" t="s">
        <v>116</v>
      </c>
      <c r="I144" s="53" t="s">
        <v>138</v>
      </c>
      <c r="J144" s="53" t="s">
        <v>301</v>
      </c>
      <c r="K144" s="53">
        <v>14.39</v>
      </c>
      <c r="L144" s="56" t="s">
        <v>41</v>
      </c>
      <c r="M144" s="53"/>
      <c r="N144" s="53"/>
      <c r="O144" s="53">
        <v>282</v>
      </c>
      <c r="P144" s="53">
        <v>282</v>
      </c>
    </row>
    <row r="145" spans="1:16" ht="15">
      <c r="A145" s="53">
        <v>110</v>
      </c>
      <c r="B145" s="53">
        <v>350583383</v>
      </c>
      <c r="C145" s="56" t="s">
        <v>366</v>
      </c>
      <c r="D145" s="53">
        <v>84150</v>
      </c>
      <c r="E145" s="53" t="s">
        <v>80</v>
      </c>
      <c r="F145" s="53" t="s">
        <v>114</v>
      </c>
      <c r="G145" s="53" t="s">
        <v>165</v>
      </c>
      <c r="H145" s="56" t="s">
        <v>116</v>
      </c>
      <c r="I145" s="53" t="s">
        <v>138</v>
      </c>
      <c r="J145" s="53" t="s">
        <v>301</v>
      </c>
      <c r="K145" s="53"/>
      <c r="L145" s="56" t="s">
        <v>41</v>
      </c>
      <c r="M145" s="53"/>
      <c r="N145" s="53"/>
      <c r="O145" s="53">
        <v>242</v>
      </c>
      <c r="P145" s="53">
        <v>242</v>
      </c>
    </row>
    <row r="146" spans="1:16" ht="15">
      <c r="A146" s="53" t="s">
        <v>367</v>
      </c>
      <c r="B146" s="53">
        <v>350583003</v>
      </c>
      <c r="C146" s="56" t="s">
        <v>368</v>
      </c>
      <c r="D146" s="53">
        <v>84150</v>
      </c>
      <c r="E146" s="53" t="s">
        <v>80</v>
      </c>
      <c r="F146" s="53" t="s">
        <v>114</v>
      </c>
      <c r="G146" s="56" t="s">
        <v>151</v>
      </c>
      <c r="H146" s="56" t="s">
        <v>116</v>
      </c>
      <c r="I146" s="56" t="s">
        <v>174</v>
      </c>
      <c r="J146" s="53" t="s">
        <v>369</v>
      </c>
      <c r="K146" s="53">
        <v>14.78</v>
      </c>
      <c r="L146" s="56" t="s">
        <v>41</v>
      </c>
      <c r="M146" s="53"/>
      <c r="N146" s="53">
        <v>1346</v>
      </c>
      <c r="O146" s="53"/>
      <c r="P146" s="53">
        <v>1346</v>
      </c>
    </row>
    <row r="147" spans="1:16" ht="15">
      <c r="A147" s="53" t="s">
        <v>370</v>
      </c>
      <c r="B147" s="53">
        <v>350583005</v>
      </c>
      <c r="C147" s="56" t="s">
        <v>371</v>
      </c>
      <c r="D147" s="53">
        <v>84150</v>
      </c>
      <c r="E147" s="53" t="s">
        <v>80</v>
      </c>
      <c r="F147" s="53" t="s">
        <v>114</v>
      </c>
      <c r="G147" s="56" t="s">
        <v>165</v>
      </c>
      <c r="H147" s="56" t="s">
        <v>116</v>
      </c>
      <c r="I147" s="56" t="s">
        <v>138</v>
      </c>
      <c r="J147" s="53" t="s">
        <v>372</v>
      </c>
      <c r="K147" s="53">
        <v>15.94</v>
      </c>
      <c r="L147" s="56" t="s">
        <v>41</v>
      </c>
      <c r="M147" s="53"/>
      <c r="N147" s="53"/>
      <c r="O147" s="53">
        <v>253</v>
      </c>
      <c r="P147" s="53">
        <v>253</v>
      </c>
    </row>
    <row r="148" spans="1:16" ht="15">
      <c r="A148" s="53" t="s">
        <v>373</v>
      </c>
      <c r="B148" s="53">
        <v>350525013</v>
      </c>
      <c r="C148" s="56" t="s">
        <v>374</v>
      </c>
      <c r="D148" s="53">
        <v>84150</v>
      </c>
      <c r="E148" s="53" t="s">
        <v>80</v>
      </c>
      <c r="F148" s="53" t="s">
        <v>114</v>
      </c>
      <c r="G148" s="53" t="s">
        <v>151</v>
      </c>
      <c r="H148" s="53" t="s">
        <v>116</v>
      </c>
      <c r="I148" s="53" t="s">
        <v>313</v>
      </c>
      <c r="J148" s="53" t="s">
        <v>301</v>
      </c>
      <c r="K148" s="53">
        <v>15.62</v>
      </c>
      <c r="L148" s="56" t="s">
        <v>41</v>
      </c>
      <c r="M148" s="53">
        <v>2168</v>
      </c>
      <c r="N148" s="53">
        <v>3098</v>
      </c>
      <c r="O148" s="53">
        <v>5176</v>
      </c>
      <c r="P148" s="53">
        <v>8425</v>
      </c>
    </row>
    <row r="149" spans="1:16" ht="15">
      <c r="A149" s="53">
        <v>114</v>
      </c>
      <c r="B149" s="53">
        <v>350525270</v>
      </c>
      <c r="C149" s="56" t="s">
        <v>375</v>
      </c>
      <c r="D149" s="53">
        <v>84150</v>
      </c>
      <c r="E149" s="53" t="s">
        <v>80</v>
      </c>
      <c r="F149" s="53" t="s">
        <v>114</v>
      </c>
      <c r="G149" s="53" t="s">
        <v>165</v>
      </c>
      <c r="H149" s="56" t="s">
        <v>116</v>
      </c>
      <c r="I149" s="56" t="s">
        <v>138</v>
      </c>
      <c r="J149" s="53" t="s">
        <v>301</v>
      </c>
      <c r="K149" s="53">
        <v>13.52</v>
      </c>
      <c r="L149" s="56" t="s">
        <v>41</v>
      </c>
      <c r="M149" s="53"/>
      <c r="N149" s="53"/>
      <c r="O149" s="53">
        <v>151</v>
      </c>
      <c r="P149" s="53">
        <v>151</v>
      </c>
    </row>
    <row r="150" spans="1:16" ht="15">
      <c r="A150" s="53">
        <v>115</v>
      </c>
      <c r="B150" s="53">
        <v>350525204</v>
      </c>
      <c r="C150" s="56" t="s">
        <v>376</v>
      </c>
      <c r="D150" s="53">
        <v>84150</v>
      </c>
      <c r="E150" s="53" t="s">
        <v>80</v>
      </c>
      <c r="F150" s="53" t="s">
        <v>114</v>
      </c>
      <c r="G150" s="53" t="s">
        <v>165</v>
      </c>
      <c r="H150" s="56" t="s">
        <v>116</v>
      </c>
      <c r="I150" s="53" t="s">
        <v>138</v>
      </c>
      <c r="J150" s="53" t="s">
        <v>377</v>
      </c>
      <c r="K150" s="53">
        <v>18</v>
      </c>
      <c r="L150" s="56" t="s">
        <v>41</v>
      </c>
      <c r="M150" s="53"/>
      <c r="N150" s="53"/>
      <c r="O150" s="53">
        <v>248</v>
      </c>
      <c r="P150" s="53">
        <v>248</v>
      </c>
    </row>
    <row r="151" spans="1:16" ht="15">
      <c r="A151" s="53" t="s">
        <v>378</v>
      </c>
      <c r="B151" s="53">
        <v>350582002</v>
      </c>
      <c r="C151" s="56" t="s">
        <v>379</v>
      </c>
      <c r="D151" s="53">
        <v>84150</v>
      </c>
      <c r="E151" s="53" t="s">
        <v>80</v>
      </c>
      <c r="F151" s="53" t="s">
        <v>114</v>
      </c>
      <c r="G151" s="56" t="s">
        <v>151</v>
      </c>
      <c r="H151" s="56" t="s">
        <v>116</v>
      </c>
      <c r="I151" s="53" t="s">
        <v>138</v>
      </c>
      <c r="J151" s="53" t="s">
        <v>369</v>
      </c>
      <c r="K151" s="53">
        <v>15.67</v>
      </c>
      <c r="L151" s="56" t="s">
        <v>41</v>
      </c>
      <c r="M151" s="53">
        <v>267</v>
      </c>
      <c r="N151" s="53">
        <v>381</v>
      </c>
      <c r="O151" s="53">
        <v>145</v>
      </c>
      <c r="P151" s="53">
        <v>526</v>
      </c>
    </row>
    <row r="152" spans="1:16" ht="15">
      <c r="A152" s="53" t="s">
        <v>380</v>
      </c>
      <c r="B152" s="53">
        <v>350582003</v>
      </c>
      <c r="C152" s="56" t="s">
        <v>381</v>
      </c>
      <c r="D152" s="53">
        <v>84150</v>
      </c>
      <c r="E152" s="53" t="s">
        <v>80</v>
      </c>
      <c r="F152" s="53" t="s">
        <v>114</v>
      </c>
      <c r="G152" s="56" t="s">
        <v>165</v>
      </c>
      <c r="H152" s="56" t="s">
        <v>116</v>
      </c>
      <c r="I152" s="53" t="s">
        <v>138</v>
      </c>
      <c r="J152" s="53" t="s">
        <v>372</v>
      </c>
      <c r="K152" s="53">
        <v>16.42</v>
      </c>
      <c r="L152" s="56" t="s">
        <v>41</v>
      </c>
      <c r="M152" s="53"/>
      <c r="N152" s="53"/>
      <c r="O152" s="53">
        <v>173</v>
      </c>
      <c r="P152" s="53">
        <v>173</v>
      </c>
    </row>
    <row r="153" spans="1:16" ht="15">
      <c r="A153" s="53" t="s">
        <v>382</v>
      </c>
      <c r="B153" s="53">
        <v>350582006</v>
      </c>
      <c r="C153" s="56" t="s">
        <v>383</v>
      </c>
      <c r="D153" s="53">
        <v>84150</v>
      </c>
      <c r="E153" s="53" t="s">
        <v>80</v>
      </c>
      <c r="F153" s="53" t="s">
        <v>114</v>
      </c>
      <c r="G153" s="56" t="s">
        <v>165</v>
      </c>
      <c r="H153" s="56" t="s">
        <v>157</v>
      </c>
      <c r="I153" s="53" t="s">
        <v>138</v>
      </c>
      <c r="J153" s="53" t="s">
        <v>384</v>
      </c>
      <c r="K153" s="53">
        <v>34.47</v>
      </c>
      <c r="L153" s="56" t="s">
        <v>41</v>
      </c>
      <c r="M153" s="53"/>
      <c r="N153" s="53"/>
      <c r="O153" s="218">
        <v>148</v>
      </c>
      <c r="P153" s="53">
        <v>148</v>
      </c>
    </row>
    <row r="154" spans="1:16" ht="15">
      <c r="A154" s="53">
        <v>119</v>
      </c>
      <c r="B154" s="53"/>
      <c r="C154" s="56" t="s">
        <v>385</v>
      </c>
      <c r="D154" s="53">
        <v>84170</v>
      </c>
      <c r="E154" s="56" t="s">
        <v>386</v>
      </c>
      <c r="F154" s="53" t="s">
        <v>114</v>
      </c>
      <c r="G154" s="56" t="s">
        <v>151</v>
      </c>
      <c r="H154" s="56" t="s">
        <v>129</v>
      </c>
      <c r="I154" s="53" t="s">
        <v>138</v>
      </c>
      <c r="J154" s="53" t="s">
        <v>301</v>
      </c>
      <c r="K154" s="53">
        <v>14.52</v>
      </c>
      <c r="L154" s="56" t="s">
        <v>41</v>
      </c>
      <c r="M154" s="53"/>
      <c r="N154" s="53">
        <v>46.6</v>
      </c>
      <c r="O154" s="53">
        <v>519.8</v>
      </c>
      <c r="P154" s="53">
        <v>724.4</v>
      </c>
    </row>
    <row r="155" spans="1:16" ht="15">
      <c r="A155" s="53" t="s">
        <v>387</v>
      </c>
      <c r="B155" s="53">
        <v>350524035</v>
      </c>
      <c r="C155" s="56" t="s">
        <v>388</v>
      </c>
      <c r="D155" s="53">
        <v>84170</v>
      </c>
      <c r="E155" s="56" t="s">
        <v>386</v>
      </c>
      <c r="F155" s="53" t="s">
        <v>114</v>
      </c>
      <c r="G155" s="56" t="s">
        <v>151</v>
      </c>
      <c r="H155" s="56" t="s">
        <v>129</v>
      </c>
      <c r="I155" s="53" t="s">
        <v>117</v>
      </c>
      <c r="J155" s="53" t="s">
        <v>301</v>
      </c>
      <c r="K155" s="53">
        <v>14.18</v>
      </c>
      <c r="L155" s="56" t="s">
        <v>41</v>
      </c>
      <c r="M155" s="53">
        <v>265</v>
      </c>
      <c r="N155" s="53">
        <v>331</v>
      </c>
      <c r="O155" s="53"/>
      <c r="P155" s="53">
        <v>331</v>
      </c>
    </row>
    <row r="156" spans="1:16" ht="15">
      <c r="A156" s="53" t="s">
        <v>389</v>
      </c>
      <c r="B156" s="53">
        <v>350526231</v>
      </c>
      <c r="C156" s="56" t="s">
        <v>390</v>
      </c>
      <c r="D156" s="53">
        <v>84170</v>
      </c>
      <c r="E156" s="53" t="s">
        <v>386</v>
      </c>
      <c r="F156" s="53" t="s">
        <v>114</v>
      </c>
      <c r="G156" s="53" t="s">
        <v>165</v>
      </c>
      <c r="H156" s="56" t="s">
        <v>116</v>
      </c>
      <c r="I156" s="56" t="s">
        <v>122</v>
      </c>
      <c r="J156" s="53" t="s">
        <v>301</v>
      </c>
      <c r="K156" s="53">
        <v>12.38</v>
      </c>
      <c r="L156" s="56" t="s">
        <v>41</v>
      </c>
      <c r="M156" s="53"/>
      <c r="N156" s="53"/>
      <c r="O156" s="53">
        <v>78</v>
      </c>
      <c r="P156" s="53">
        <v>177</v>
      </c>
    </row>
    <row r="157" spans="1:16" ht="15">
      <c r="A157" s="53" t="s">
        <v>391</v>
      </c>
      <c r="B157" s="53">
        <v>350526234</v>
      </c>
      <c r="C157" s="56" t="s">
        <v>392</v>
      </c>
      <c r="D157" s="53">
        <v>84170</v>
      </c>
      <c r="E157" s="53" t="s">
        <v>386</v>
      </c>
      <c r="F157" s="53" t="s">
        <v>114</v>
      </c>
      <c r="G157" s="56" t="s">
        <v>165</v>
      </c>
      <c r="H157" s="56" t="s">
        <v>129</v>
      </c>
      <c r="I157" s="56" t="s">
        <v>122</v>
      </c>
      <c r="J157" s="53" t="s">
        <v>301</v>
      </c>
      <c r="K157" s="53">
        <v>19.7</v>
      </c>
      <c r="L157" s="56" t="s">
        <v>41</v>
      </c>
      <c r="M157" s="53"/>
      <c r="N157" s="53"/>
      <c r="O157" s="53">
        <v>73</v>
      </c>
      <c r="P157" s="53">
        <v>88</v>
      </c>
    </row>
    <row r="158" spans="1:16" ht="15">
      <c r="A158" s="53" t="s">
        <v>393</v>
      </c>
      <c r="B158" s="53">
        <v>350526270</v>
      </c>
      <c r="C158" s="56" t="s">
        <v>394</v>
      </c>
      <c r="D158" s="53">
        <v>84170</v>
      </c>
      <c r="E158" s="53" t="s">
        <v>386</v>
      </c>
      <c r="F158" s="53" t="s">
        <v>114</v>
      </c>
      <c r="G158" s="56" t="s">
        <v>165</v>
      </c>
      <c r="H158" s="56" t="s">
        <v>395</v>
      </c>
      <c r="I158" s="53" t="s">
        <v>138</v>
      </c>
      <c r="J158" s="53" t="s">
        <v>301</v>
      </c>
      <c r="K158" s="53">
        <v>14.99</v>
      </c>
      <c r="L158" s="56" t="s">
        <v>41</v>
      </c>
      <c r="M158" s="53"/>
      <c r="N158" s="53"/>
      <c r="O158" s="53">
        <v>117</v>
      </c>
      <c r="P158" s="53">
        <v>169</v>
      </c>
    </row>
    <row r="159" spans="1:16" ht="15">
      <c r="A159" s="53" t="s">
        <v>396</v>
      </c>
      <c r="B159" s="53">
        <v>350526227</v>
      </c>
      <c r="C159" s="56" t="s">
        <v>397</v>
      </c>
      <c r="D159" s="53">
        <v>84170</v>
      </c>
      <c r="E159" s="53" t="s">
        <v>386</v>
      </c>
      <c r="F159" s="53" t="s">
        <v>114</v>
      </c>
      <c r="G159" s="56" t="s">
        <v>151</v>
      </c>
      <c r="H159" s="56" t="s">
        <v>129</v>
      </c>
      <c r="I159" s="53" t="s">
        <v>138</v>
      </c>
      <c r="J159" s="53" t="s">
        <v>301</v>
      </c>
      <c r="K159" s="53">
        <v>11.46</v>
      </c>
      <c r="L159" s="56" t="s">
        <v>41</v>
      </c>
      <c r="M159" s="53"/>
      <c r="N159" s="53"/>
      <c r="O159" s="53">
        <v>870</v>
      </c>
      <c r="P159" s="53">
        <v>978</v>
      </c>
    </row>
    <row r="160" spans="1:16" ht="15">
      <c r="A160" s="53" t="s">
        <v>398</v>
      </c>
      <c r="B160" s="53">
        <v>350526228</v>
      </c>
      <c r="C160" s="56" t="s">
        <v>399</v>
      </c>
      <c r="D160" s="53">
        <v>84170</v>
      </c>
      <c r="E160" s="53" t="s">
        <v>386</v>
      </c>
      <c r="F160" s="53" t="s">
        <v>114</v>
      </c>
      <c r="G160" s="56" t="s">
        <v>165</v>
      </c>
      <c r="H160" s="56" t="s">
        <v>116</v>
      </c>
      <c r="I160" s="56" t="s">
        <v>138</v>
      </c>
      <c r="J160" s="53" t="s">
        <v>369</v>
      </c>
      <c r="K160" s="53">
        <v>12.36</v>
      </c>
      <c r="L160" s="56" t="s">
        <v>41</v>
      </c>
      <c r="M160" s="53"/>
      <c r="N160" s="53"/>
      <c r="O160" s="53"/>
      <c r="P160" s="53">
        <v>125</v>
      </c>
    </row>
    <row r="161" spans="1:16" ht="15">
      <c r="A161" s="53" t="s">
        <v>400</v>
      </c>
      <c r="B161" s="53">
        <v>350526277</v>
      </c>
      <c r="C161" s="56" t="s">
        <v>401</v>
      </c>
      <c r="D161" s="53">
        <v>84170</v>
      </c>
      <c r="E161" s="53" t="s">
        <v>386</v>
      </c>
      <c r="F161" s="53" t="s">
        <v>114</v>
      </c>
      <c r="G161" s="56" t="s">
        <v>165</v>
      </c>
      <c r="H161" s="56" t="s">
        <v>129</v>
      </c>
      <c r="I161" s="56" t="s">
        <v>122</v>
      </c>
      <c r="J161" s="53" t="s">
        <v>301</v>
      </c>
      <c r="K161" s="53">
        <v>13.02</v>
      </c>
      <c r="L161" s="56" t="s">
        <v>41</v>
      </c>
      <c r="M161" s="53"/>
      <c r="N161" s="53"/>
      <c r="O161" s="53">
        <v>20</v>
      </c>
      <c r="P161" s="53">
        <v>44</v>
      </c>
    </row>
    <row r="162" spans="1:16" ht="15">
      <c r="A162" s="53" t="s">
        <v>402</v>
      </c>
      <c r="B162" s="53">
        <v>350526206</v>
      </c>
      <c r="C162" s="56" t="s">
        <v>403</v>
      </c>
      <c r="D162" s="53">
        <v>84170</v>
      </c>
      <c r="E162" s="53" t="s">
        <v>386</v>
      </c>
      <c r="F162" s="53" t="s">
        <v>114</v>
      </c>
      <c r="G162" s="56" t="s">
        <v>151</v>
      </c>
      <c r="H162" s="56" t="s">
        <v>129</v>
      </c>
      <c r="I162" s="56" t="s">
        <v>138</v>
      </c>
      <c r="J162" s="53" t="s">
        <v>301</v>
      </c>
      <c r="K162" s="53">
        <v>18.34</v>
      </c>
      <c r="L162" s="56" t="s">
        <v>41</v>
      </c>
      <c r="M162" s="53"/>
      <c r="N162" s="53"/>
      <c r="O162" s="53">
        <v>221</v>
      </c>
      <c r="P162" s="53">
        <v>591</v>
      </c>
    </row>
    <row r="163" spans="1:16" ht="15">
      <c r="A163" s="53" t="s">
        <v>404</v>
      </c>
      <c r="B163" s="53">
        <v>350526244</v>
      </c>
      <c r="C163" s="56" t="s">
        <v>405</v>
      </c>
      <c r="D163" s="53">
        <v>84170</v>
      </c>
      <c r="E163" s="53" t="s">
        <v>386</v>
      </c>
      <c r="F163" s="53" t="s">
        <v>114</v>
      </c>
      <c r="G163" s="56" t="s">
        <v>151</v>
      </c>
      <c r="H163" s="56" t="s">
        <v>129</v>
      </c>
      <c r="I163" s="56" t="s">
        <v>138</v>
      </c>
      <c r="J163" s="53" t="s">
        <v>301</v>
      </c>
      <c r="K163" s="53">
        <v>20</v>
      </c>
      <c r="L163" s="56" t="s">
        <v>41</v>
      </c>
      <c r="M163" s="53"/>
      <c r="N163" s="53"/>
      <c r="O163" s="53">
        <v>236</v>
      </c>
      <c r="P163" s="53">
        <v>550</v>
      </c>
    </row>
    <row r="164" spans="1:16" ht="15">
      <c r="A164" s="53">
        <v>129</v>
      </c>
      <c r="B164" s="53">
        <v>350526285</v>
      </c>
      <c r="C164" s="56" t="s">
        <v>406</v>
      </c>
      <c r="D164" s="53">
        <v>84170</v>
      </c>
      <c r="E164" s="53" t="s">
        <v>386</v>
      </c>
      <c r="F164" s="53" t="s">
        <v>114</v>
      </c>
      <c r="G164" s="56" t="s">
        <v>151</v>
      </c>
      <c r="H164" s="56" t="s">
        <v>129</v>
      </c>
      <c r="I164" s="56" t="s">
        <v>122</v>
      </c>
      <c r="J164" s="53" t="s">
        <v>301</v>
      </c>
      <c r="K164" s="53">
        <v>16</v>
      </c>
      <c r="L164" s="56" t="s">
        <v>41</v>
      </c>
      <c r="M164" s="53"/>
      <c r="N164" s="53"/>
      <c r="O164" s="53">
        <v>5</v>
      </c>
      <c r="P164" s="53">
        <v>5</v>
      </c>
    </row>
    <row r="165" spans="1:16" ht="15">
      <c r="A165" s="53">
        <v>130</v>
      </c>
      <c r="B165" s="53">
        <v>350526201</v>
      </c>
      <c r="C165" s="56" t="s">
        <v>407</v>
      </c>
      <c r="D165" s="53">
        <v>84170</v>
      </c>
      <c r="E165" s="53" t="s">
        <v>386</v>
      </c>
      <c r="F165" s="53" t="s">
        <v>114</v>
      </c>
      <c r="G165" s="56" t="s">
        <v>151</v>
      </c>
      <c r="H165" s="56" t="s">
        <v>129</v>
      </c>
      <c r="I165" s="56" t="s">
        <v>122</v>
      </c>
      <c r="J165" s="53" t="s">
        <v>301</v>
      </c>
      <c r="K165" s="53">
        <v>12</v>
      </c>
      <c r="L165" s="56" t="s">
        <v>41</v>
      </c>
      <c r="M165" s="53"/>
      <c r="N165" s="53"/>
      <c r="O165" s="53">
        <v>97</v>
      </c>
      <c r="P165" s="53">
        <v>97</v>
      </c>
    </row>
    <row r="166" spans="1:16" ht="15">
      <c r="A166" s="53">
        <v>131</v>
      </c>
      <c r="B166" s="53">
        <v>350526202</v>
      </c>
      <c r="C166" s="56" t="s">
        <v>408</v>
      </c>
      <c r="D166" s="53">
        <v>84170</v>
      </c>
      <c r="E166" s="53" t="s">
        <v>386</v>
      </c>
      <c r="F166" s="53" t="s">
        <v>114</v>
      </c>
      <c r="G166" s="56" t="s">
        <v>151</v>
      </c>
      <c r="H166" s="56" t="s">
        <v>129</v>
      </c>
      <c r="I166" s="53" t="s">
        <v>138</v>
      </c>
      <c r="J166" s="53" t="s">
        <v>301</v>
      </c>
      <c r="K166" s="53">
        <v>12.16</v>
      </c>
      <c r="L166" s="56" t="s">
        <v>41</v>
      </c>
      <c r="M166" s="53"/>
      <c r="N166" s="53"/>
      <c r="O166" s="53">
        <v>141</v>
      </c>
      <c r="P166" s="53">
        <v>150.7</v>
      </c>
    </row>
    <row r="167" spans="1:16" ht="15">
      <c r="A167" s="53" t="s">
        <v>409</v>
      </c>
      <c r="B167" s="53">
        <v>350526203</v>
      </c>
      <c r="C167" s="56" t="s">
        <v>410</v>
      </c>
      <c r="D167" s="53">
        <v>84170</v>
      </c>
      <c r="E167" s="53" t="s">
        <v>386</v>
      </c>
      <c r="F167" s="53" t="s">
        <v>114</v>
      </c>
      <c r="G167" s="56" t="s">
        <v>165</v>
      </c>
      <c r="H167" s="56" t="s">
        <v>116</v>
      </c>
      <c r="I167" s="56" t="s">
        <v>138</v>
      </c>
      <c r="J167" s="53" t="s">
        <v>369</v>
      </c>
      <c r="K167" s="53">
        <v>14.99</v>
      </c>
      <c r="L167" s="56" t="s">
        <v>41</v>
      </c>
      <c r="M167" s="53"/>
      <c r="N167" s="53"/>
      <c r="O167" s="53">
        <v>158</v>
      </c>
      <c r="P167" s="53">
        <v>248</v>
      </c>
    </row>
    <row r="168" spans="1:16" ht="15">
      <c r="A168" s="53">
        <v>133</v>
      </c>
      <c r="B168" s="53">
        <v>350526269</v>
      </c>
      <c r="C168" s="56" t="s">
        <v>411</v>
      </c>
      <c r="D168" s="53">
        <v>84170</v>
      </c>
      <c r="E168" s="53" t="s">
        <v>386</v>
      </c>
      <c r="F168" s="53" t="s">
        <v>114</v>
      </c>
      <c r="G168" s="56" t="s">
        <v>165</v>
      </c>
      <c r="H168" s="53" t="s">
        <v>334</v>
      </c>
      <c r="I168" s="56" t="s">
        <v>122</v>
      </c>
      <c r="J168" s="53" t="s">
        <v>301</v>
      </c>
      <c r="K168" s="53"/>
      <c r="L168" s="56" t="s">
        <v>41</v>
      </c>
      <c r="M168" s="53"/>
      <c r="N168" s="53"/>
      <c r="O168" s="53">
        <v>10</v>
      </c>
      <c r="P168" s="53">
        <v>10</v>
      </c>
    </row>
    <row r="169" spans="1:16" ht="15">
      <c r="A169" s="53">
        <v>134</v>
      </c>
      <c r="B169" s="53"/>
      <c r="C169" s="56" t="s">
        <v>412</v>
      </c>
      <c r="D169" s="53">
        <v>84170</v>
      </c>
      <c r="E169" s="53" t="s">
        <v>386</v>
      </c>
      <c r="F169" s="53" t="s">
        <v>114</v>
      </c>
      <c r="G169" s="56" t="s">
        <v>165</v>
      </c>
      <c r="H169" s="53" t="s">
        <v>334</v>
      </c>
      <c r="I169" s="53" t="s">
        <v>138</v>
      </c>
      <c r="J169" s="53" t="s">
        <v>301</v>
      </c>
      <c r="K169" s="53"/>
      <c r="L169" s="56" t="s">
        <v>41</v>
      </c>
      <c r="M169" s="53"/>
      <c r="N169" s="53"/>
      <c r="O169" s="53">
        <v>145</v>
      </c>
      <c r="P169" s="53">
        <v>145</v>
      </c>
    </row>
    <row r="170" spans="1:16" ht="15">
      <c r="A170" s="53">
        <v>135</v>
      </c>
      <c r="B170" s="53"/>
      <c r="C170" s="56" t="s">
        <v>413</v>
      </c>
      <c r="D170" s="53">
        <v>84170</v>
      </c>
      <c r="E170" s="53" t="s">
        <v>386</v>
      </c>
      <c r="F170" s="53" t="s">
        <v>114</v>
      </c>
      <c r="G170" s="56" t="s">
        <v>165</v>
      </c>
      <c r="H170" s="53" t="s">
        <v>334</v>
      </c>
      <c r="I170" s="56" t="s">
        <v>122</v>
      </c>
      <c r="J170" s="53" t="s">
        <v>301</v>
      </c>
      <c r="K170" s="53"/>
      <c r="L170" s="56" t="s">
        <v>41</v>
      </c>
      <c r="M170" s="53"/>
      <c r="N170" s="53"/>
      <c r="O170" s="53">
        <v>50</v>
      </c>
      <c r="P170" s="53">
        <v>50</v>
      </c>
    </row>
    <row r="171" spans="1:16" ht="15">
      <c r="A171" s="53" t="s">
        <v>414</v>
      </c>
      <c r="B171" s="53">
        <v>350526235</v>
      </c>
      <c r="C171" s="56" t="s">
        <v>415</v>
      </c>
      <c r="D171" s="53">
        <v>84170</v>
      </c>
      <c r="E171" s="53" t="s">
        <v>386</v>
      </c>
      <c r="F171" s="53" t="s">
        <v>114</v>
      </c>
      <c r="G171" s="56" t="s">
        <v>151</v>
      </c>
      <c r="H171" s="56" t="s">
        <v>129</v>
      </c>
      <c r="I171" s="53" t="s">
        <v>138</v>
      </c>
      <c r="J171" s="53" t="s">
        <v>301</v>
      </c>
      <c r="K171" s="53">
        <v>15.31</v>
      </c>
      <c r="L171" s="56" t="s">
        <v>41</v>
      </c>
      <c r="M171" s="53"/>
      <c r="N171" s="53"/>
      <c r="O171" s="53">
        <v>238</v>
      </c>
      <c r="P171" s="53">
        <v>238</v>
      </c>
    </row>
    <row r="172" spans="1:16" ht="15">
      <c r="A172" s="53">
        <v>137</v>
      </c>
      <c r="B172" s="53"/>
      <c r="C172" s="56" t="s">
        <v>416</v>
      </c>
      <c r="D172" s="53">
        <v>84170</v>
      </c>
      <c r="E172" s="53" t="s">
        <v>386</v>
      </c>
      <c r="F172" s="53" t="s">
        <v>114</v>
      </c>
      <c r="G172" s="56" t="s">
        <v>151</v>
      </c>
      <c r="H172" s="56" t="s">
        <v>129</v>
      </c>
      <c r="I172" s="53" t="s">
        <v>117</v>
      </c>
      <c r="J172" s="53" t="s">
        <v>301</v>
      </c>
      <c r="K172" s="53"/>
      <c r="L172" s="56" t="s">
        <v>41</v>
      </c>
      <c r="M172" s="53"/>
      <c r="N172" s="53"/>
      <c r="O172" s="53">
        <v>247</v>
      </c>
      <c r="P172" s="53">
        <v>247</v>
      </c>
    </row>
    <row r="173" spans="1:16" ht="15">
      <c r="A173" s="53">
        <v>138</v>
      </c>
      <c r="B173" s="53">
        <v>350583339</v>
      </c>
      <c r="C173" s="56" t="s">
        <v>417</v>
      </c>
      <c r="D173" s="53">
        <v>84171</v>
      </c>
      <c r="E173" s="53" t="s">
        <v>386</v>
      </c>
      <c r="F173" s="53" t="s">
        <v>114</v>
      </c>
      <c r="G173" s="53" t="s">
        <v>165</v>
      </c>
      <c r="H173" s="56" t="s">
        <v>116</v>
      </c>
      <c r="I173" s="56" t="s">
        <v>174</v>
      </c>
      <c r="J173" s="53" t="s">
        <v>301</v>
      </c>
      <c r="K173" s="53"/>
      <c r="L173" s="56" t="s">
        <v>41</v>
      </c>
      <c r="M173" s="53"/>
      <c r="N173" s="53"/>
      <c r="O173" s="53">
        <v>1064</v>
      </c>
      <c r="P173" s="53">
        <v>1064</v>
      </c>
    </row>
    <row r="174" spans="1:16" ht="15">
      <c r="A174" s="53">
        <v>139</v>
      </c>
      <c r="B174" s="53" t="s">
        <v>418</v>
      </c>
      <c r="C174" s="56" t="s">
        <v>419</v>
      </c>
      <c r="D174" s="53">
        <v>84170</v>
      </c>
      <c r="E174" s="53" t="s">
        <v>386</v>
      </c>
      <c r="F174" s="53" t="s">
        <v>114</v>
      </c>
      <c r="G174" s="53" t="s">
        <v>165</v>
      </c>
      <c r="H174" s="53" t="s">
        <v>395</v>
      </c>
      <c r="I174" s="53" t="s">
        <v>174</v>
      </c>
      <c r="J174" s="53" t="s">
        <v>301</v>
      </c>
      <c r="K174" s="204"/>
      <c r="L174" s="56" t="s">
        <v>41</v>
      </c>
      <c r="M174" s="204"/>
      <c r="N174" s="204"/>
      <c r="O174" s="53">
        <v>1977</v>
      </c>
      <c r="P174" s="53">
        <v>1977</v>
      </c>
    </row>
    <row r="175" spans="1:16" ht="15">
      <c r="A175" s="53">
        <v>140</v>
      </c>
      <c r="B175" s="53"/>
      <c r="C175" s="56" t="s">
        <v>420</v>
      </c>
      <c r="D175" s="53">
        <v>84170</v>
      </c>
      <c r="E175" s="53" t="s">
        <v>386</v>
      </c>
      <c r="F175" s="53" t="s">
        <v>114</v>
      </c>
      <c r="G175" s="53" t="s">
        <v>165</v>
      </c>
      <c r="H175" s="56" t="s">
        <v>116</v>
      </c>
      <c r="I175" s="53" t="s">
        <v>138</v>
      </c>
      <c r="J175" s="53" t="s">
        <v>301</v>
      </c>
      <c r="K175" s="53">
        <v>17.32</v>
      </c>
      <c r="L175" s="56" t="s">
        <v>41</v>
      </c>
      <c r="M175" s="53"/>
      <c r="N175" s="53"/>
      <c r="O175" s="53">
        <v>203</v>
      </c>
      <c r="P175" s="53">
        <v>203</v>
      </c>
    </row>
    <row r="176" spans="1:16" ht="15">
      <c r="A176" s="53" t="s">
        <v>421</v>
      </c>
      <c r="B176" s="53">
        <v>350505700</v>
      </c>
      <c r="C176" s="56" t="s">
        <v>422</v>
      </c>
      <c r="D176" s="53">
        <v>84170</v>
      </c>
      <c r="E176" s="53" t="s">
        <v>386</v>
      </c>
      <c r="F176" s="53" t="s">
        <v>114</v>
      </c>
      <c r="G176" s="53" t="s">
        <v>165</v>
      </c>
      <c r="H176" s="56" t="s">
        <v>129</v>
      </c>
      <c r="I176" s="53" t="s">
        <v>197</v>
      </c>
      <c r="J176" s="53" t="s">
        <v>301</v>
      </c>
      <c r="K176" s="53">
        <v>13</v>
      </c>
      <c r="L176" s="56" t="s">
        <v>41</v>
      </c>
      <c r="M176" s="53">
        <v>2547</v>
      </c>
      <c r="N176" s="53">
        <v>2576</v>
      </c>
      <c r="O176" s="211">
        <v>11322</v>
      </c>
      <c r="P176" s="53">
        <v>14924</v>
      </c>
    </row>
    <row r="177" spans="1:16" ht="23.25">
      <c r="A177" s="53">
        <v>142</v>
      </c>
      <c r="B177" s="53"/>
      <c r="C177" s="53" t="s">
        <v>423</v>
      </c>
      <c r="D177" s="53">
        <v>84170</v>
      </c>
      <c r="E177" s="53" t="s">
        <v>386</v>
      </c>
      <c r="F177" s="53" t="s">
        <v>114</v>
      </c>
      <c r="G177" s="56" t="s">
        <v>151</v>
      </c>
      <c r="H177" s="56" t="s">
        <v>129</v>
      </c>
      <c r="I177" s="53" t="s">
        <v>190</v>
      </c>
      <c r="J177" s="53" t="s">
        <v>301</v>
      </c>
      <c r="K177" s="53"/>
      <c r="L177" s="56" t="s">
        <v>41</v>
      </c>
      <c r="M177" s="53"/>
      <c r="N177" s="53"/>
      <c r="O177" s="53">
        <v>4505</v>
      </c>
      <c r="P177" s="53">
        <v>4505</v>
      </c>
    </row>
    <row r="178" spans="1:16" ht="15">
      <c r="A178" s="53">
        <v>143</v>
      </c>
      <c r="B178" s="53"/>
      <c r="C178" s="56" t="s">
        <v>424</v>
      </c>
      <c r="D178" s="53">
        <v>84171</v>
      </c>
      <c r="E178" s="53" t="s">
        <v>386</v>
      </c>
      <c r="F178" s="53" t="s">
        <v>114</v>
      </c>
      <c r="G178" s="56" t="s">
        <v>151</v>
      </c>
      <c r="H178" s="56" t="s">
        <v>129</v>
      </c>
      <c r="I178" s="56" t="s">
        <v>174</v>
      </c>
      <c r="J178" s="53" t="s">
        <v>301</v>
      </c>
      <c r="K178" s="53"/>
      <c r="L178" s="56" t="s">
        <v>41</v>
      </c>
      <c r="M178" s="53"/>
      <c r="N178" s="53"/>
      <c r="O178" s="53">
        <v>4903</v>
      </c>
      <c r="P178" s="53">
        <v>4903</v>
      </c>
    </row>
    <row r="179" spans="1:16" ht="15">
      <c r="A179" s="53" t="s">
        <v>425</v>
      </c>
      <c r="B179" s="53">
        <v>350525015</v>
      </c>
      <c r="C179" s="56" t="s">
        <v>426</v>
      </c>
      <c r="D179" s="53">
        <v>84170</v>
      </c>
      <c r="E179" s="53" t="s">
        <v>386</v>
      </c>
      <c r="F179" s="53" t="s">
        <v>114</v>
      </c>
      <c r="G179" s="56" t="s">
        <v>165</v>
      </c>
      <c r="H179" s="53" t="s">
        <v>116</v>
      </c>
      <c r="I179" s="53" t="s">
        <v>190</v>
      </c>
      <c r="J179" s="53" t="s">
        <v>301</v>
      </c>
      <c r="K179" s="53">
        <v>15.09</v>
      </c>
      <c r="L179" s="56" t="s">
        <v>41</v>
      </c>
      <c r="M179" s="53"/>
      <c r="N179" s="53"/>
      <c r="O179" s="53">
        <v>3258</v>
      </c>
      <c r="P179" s="53">
        <v>3258</v>
      </c>
    </row>
    <row r="180" spans="1:16" ht="15">
      <c r="A180" s="53">
        <v>145</v>
      </c>
      <c r="B180" s="53">
        <v>350525233</v>
      </c>
      <c r="C180" s="56" t="s">
        <v>427</v>
      </c>
      <c r="D180" s="53">
        <v>84170</v>
      </c>
      <c r="E180" s="53" t="s">
        <v>386</v>
      </c>
      <c r="F180" s="53" t="s">
        <v>114</v>
      </c>
      <c r="G180" s="53" t="s">
        <v>165</v>
      </c>
      <c r="H180" s="56" t="s">
        <v>116</v>
      </c>
      <c r="I180" s="53" t="s">
        <v>138</v>
      </c>
      <c r="J180" s="53" t="s">
        <v>301</v>
      </c>
      <c r="K180" s="53"/>
      <c r="L180" s="56" t="s">
        <v>41</v>
      </c>
      <c r="M180" s="53"/>
      <c r="N180" s="53"/>
      <c r="O180" s="53">
        <v>164</v>
      </c>
      <c r="P180" s="53">
        <v>164</v>
      </c>
    </row>
    <row r="181" spans="1:16" ht="15">
      <c r="A181" s="53">
        <v>146</v>
      </c>
      <c r="B181" s="53">
        <v>350525201</v>
      </c>
      <c r="C181" s="56" t="s">
        <v>428</v>
      </c>
      <c r="D181" s="53">
        <v>84170</v>
      </c>
      <c r="E181" s="53" t="s">
        <v>386</v>
      </c>
      <c r="F181" s="53" t="s">
        <v>114</v>
      </c>
      <c r="G181" s="53" t="s">
        <v>160</v>
      </c>
      <c r="H181" s="56" t="s">
        <v>116</v>
      </c>
      <c r="I181" s="53" t="s">
        <v>138</v>
      </c>
      <c r="J181" s="53" t="s">
        <v>301</v>
      </c>
      <c r="K181" s="53"/>
      <c r="L181" s="56" t="s">
        <v>41</v>
      </c>
      <c r="M181" s="53"/>
      <c r="N181" s="53"/>
      <c r="O181" s="53">
        <v>249</v>
      </c>
      <c r="P181" s="53">
        <v>249</v>
      </c>
    </row>
    <row r="182" spans="1:16" ht="15">
      <c r="A182" s="53">
        <v>147</v>
      </c>
      <c r="B182" s="53">
        <v>350525209</v>
      </c>
      <c r="C182" s="56" t="s">
        <v>429</v>
      </c>
      <c r="D182" s="53">
        <v>84170</v>
      </c>
      <c r="E182" s="53" t="s">
        <v>386</v>
      </c>
      <c r="F182" s="53" t="s">
        <v>114</v>
      </c>
      <c r="G182" s="53" t="s">
        <v>160</v>
      </c>
      <c r="H182" s="56" t="s">
        <v>116</v>
      </c>
      <c r="I182" s="53" t="s">
        <v>138</v>
      </c>
      <c r="J182" s="53" t="s">
        <v>301</v>
      </c>
      <c r="K182" s="53"/>
      <c r="L182" s="56" t="s">
        <v>41</v>
      </c>
      <c r="M182" s="53"/>
      <c r="N182" s="53"/>
      <c r="O182" s="53">
        <v>207</v>
      </c>
      <c r="P182" s="53">
        <v>207</v>
      </c>
    </row>
    <row r="183" spans="1:16" ht="15">
      <c r="A183" s="53">
        <v>148</v>
      </c>
      <c r="B183" s="53"/>
      <c r="C183" s="56" t="s">
        <v>430</v>
      </c>
      <c r="D183" s="53">
        <v>84170</v>
      </c>
      <c r="E183" s="53" t="s">
        <v>386</v>
      </c>
      <c r="F183" s="53" t="s">
        <v>114</v>
      </c>
      <c r="G183" s="53" t="s">
        <v>160</v>
      </c>
      <c r="H183" s="56" t="s">
        <v>116</v>
      </c>
      <c r="I183" s="53" t="s">
        <v>138</v>
      </c>
      <c r="J183" s="53" t="s">
        <v>301</v>
      </c>
      <c r="K183" s="53"/>
      <c r="L183" s="56" t="s">
        <v>41</v>
      </c>
      <c r="M183" s="53"/>
      <c r="N183" s="53"/>
      <c r="O183" s="53">
        <v>254</v>
      </c>
      <c r="P183" s="53">
        <v>254</v>
      </c>
    </row>
    <row r="184" spans="1:16" ht="15">
      <c r="A184" s="53">
        <v>149</v>
      </c>
      <c r="B184" s="53"/>
      <c r="C184" s="56" t="s">
        <v>431</v>
      </c>
      <c r="D184" s="53">
        <v>84170</v>
      </c>
      <c r="E184" s="53" t="s">
        <v>386</v>
      </c>
      <c r="F184" s="53" t="s">
        <v>114</v>
      </c>
      <c r="G184" s="53" t="s">
        <v>160</v>
      </c>
      <c r="H184" s="56" t="s">
        <v>116</v>
      </c>
      <c r="I184" s="53" t="s">
        <v>138</v>
      </c>
      <c r="J184" s="53" t="s">
        <v>301</v>
      </c>
      <c r="K184" s="53"/>
      <c r="L184" s="56" t="s">
        <v>41</v>
      </c>
      <c r="M184" s="53"/>
      <c r="N184" s="53"/>
      <c r="O184" s="53">
        <v>238</v>
      </c>
      <c r="P184" s="53">
        <v>238</v>
      </c>
    </row>
    <row r="185" spans="1:16" ht="15">
      <c r="A185" s="53">
        <v>150</v>
      </c>
      <c r="B185" s="53"/>
      <c r="C185" s="56" t="s">
        <v>432</v>
      </c>
      <c r="D185" s="53">
        <v>84170</v>
      </c>
      <c r="E185" s="53" t="s">
        <v>386</v>
      </c>
      <c r="F185" s="53" t="s">
        <v>114</v>
      </c>
      <c r="G185" s="53" t="s">
        <v>160</v>
      </c>
      <c r="H185" s="56" t="s">
        <v>116</v>
      </c>
      <c r="I185" s="53" t="s">
        <v>138</v>
      </c>
      <c r="J185" s="53" t="s">
        <v>301</v>
      </c>
      <c r="K185" s="53"/>
      <c r="L185" s="56" t="s">
        <v>41</v>
      </c>
      <c r="M185" s="53"/>
      <c r="N185" s="53"/>
      <c r="O185" s="53">
        <v>239</v>
      </c>
      <c r="P185" s="53">
        <v>239</v>
      </c>
    </row>
    <row r="186" spans="1:16" ht="15">
      <c r="A186" s="53">
        <v>151</v>
      </c>
      <c r="B186" s="53"/>
      <c r="C186" s="56" t="s">
        <v>433</v>
      </c>
      <c r="D186" s="53">
        <v>84170</v>
      </c>
      <c r="E186" s="53" t="s">
        <v>386</v>
      </c>
      <c r="F186" s="53" t="s">
        <v>114</v>
      </c>
      <c r="G186" s="53" t="s">
        <v>160</v>
      </c>
      <c r="H186" s="56" t="s">
        <v>116</v>
      </c>
      <c r="I186" s="53" t="s">
        <v>138</v>
      </c>
      <c r="J186" s="53" t="s">
        <v>301</v>
      </c>
      <c r="K186" s="53"/>
      <c r="L186" s="56" t="s">
        <v>41</v>
      </c>
      <c r="M186" s="53"/>
      <c r="N186" s="53"/>
      <c r="O186" s="53">
        <v>126</v>
      </c>
      <c r="P186" s="53">
        <v>126</v>
      </c>
    </row>
    <row r="187" spans="1:16" ht="15">
      <c r="A187" s="53">
        <v>152</v>
      </c>
      <c r="B187" s="53"/>
      <c r="C187" s="56" t="s">
        <v>434</v>
      </c>
      <c r="D187" s="53">
        <v>84170</v>
      </c>
      <c r="E187" s="53" t="s">
        <v>386</v>
      </c>
      <c r="F187" s="53" t="s">
        <v>114</v>
      </c>
      <c r="G187" s="53" t="s">
        <v>160</v>
      </c>
      <c r="H187" s="56" t="s">
        <v>116</v>
      </c>
      <c r="I187" s="53" t="s">
        <v>138</v>
      </c>
      <c r="J187" s="53" t="s">
        <v>301</v>
      </c>
      <c r="K187" s="53"/>
      <c r="L187" s="56" t="s">
        <v>41</v>
      </c>
      <c r="M187" s="53"/>
      <c r="N187" s="53"/>
      <c r="O187" s="53">
        <v>249</v>
      </c>
      <c r="P187" s="53">
        <v>249</v>
      </c>
    </row>
    <row r="188" spans="1:16" ht="24.75">
      <c r="A188" s="53">
        <v>153</v>
      </c>
      <c r="B188" s="53">
        <v>350583278</v>
      </c>
      <c r="C188" s="56" t="s">
        <v>435</v>
      </c>
      <c r="D188" s="53">
        <v>84250</v>
      </c>
      <c r="E188" s="53" t="s">
        <v>84</v>
      </c>
      <c r="F188" s="53" t="s">
        <v>114</v>
      </c>
      <c r="G188" s="53" t="s">
        <v>165</v>
      </c>
      <c r="H188" s="56" t="s">
        <v>116</v>
      </c>
      <c r="I188" s="53" t="s">
        <v>138</v>
      </c>
      <c r="J188" s="53" t="s">
        <v>436</v>
      </c>
      <c r="K188" s="53"/>
      <c r="L188" s="56" t="s">
        <v>41</v>
      </c>
      <c r="M188" s="53"/>
      <c r="N188" s="53"/>
      <c r="O188" s="53">
        <v>212</v>
      </c>
      <c r="P188" s="53">
        <v>212</v>
      </c>
    </row>
    <row r="189" spans="1:16" ht="24.75">
      <c r="A189" s="53">
        <v>154</v>
      </c>
      <c r="B189" s="53">
        <v>350583284</v>
      </c>
      <c r="C189" s="56" t="s">
        <v>437</v>
      </c>
      <c r="D189" s="53">
        <v>84250</v>
      </c>
      <c r="E189" s="53" t="s">
        <v>84</v>
      </c>
      <c r="F189" s="53" t="s">
        <v>114</v>
      </c>
      <c r="G189" s="53" t="s">
        <v>165</v>
      </c>
      <c r="H189" s="56" t="s">
        <v>116</v>
      </c>
      <c r="I189" s="56" t="s">
        <v>122</v>
      </c>
      <c r="J189" s="53" t="s">
        <v>436</v>
      </c>
      <c r="K189" s="53"/>
      <c r="L189" s="56" t="s">
        <v>41</v>
      </c>
      <c r="M189" s="53"/>
      <c r="N189" s="53"/>
      <c r="O189" s="53">
        <v>99</v>
      </c>
      <c r="P189" s="53">
        <v>99</v>
      </c>
    </row>
    <row r="190" spans="1:16" ht="22.5">
      <c r="A190" s="53">
        <v>155</v>
      </c>
      <c r="B190" s="53">
        <v>350524009</v>
      </c>
      <c r="C190" s="56" t="s">
        <v>438</v>
      </c>
      <c r="D190" s="53">
        <v>84414</v>
      </c>
      <c r="E190" s="56" t="s">
        <v>439</v>
      </c>
      <c r="F190" s="53" t="s">
        <v>114</v>
      </c>
      <c r="G190" s="53" t="s">
        <v>156</v>
      </c>
      <c r="H190" s="56" t="s">
        <v>116</v>
      </c>
      <c r="I190" s="53" t="s">
        <v>117</v>
      </c>
      <c r="J190" s="53" t="s">
        <v>440</v>
      </c>
      <c r="K190" s="53">
        <v>0.2</v>
      </c>
      <c r="L190" s="56" t="s">
        <v>41</v>
      </c>
      <c r="M190" s="53">
        <v>350</v>
      </c>
      <c r="N190" s="53">
        <v>500</v>
      </c>
      <c r="O190" s="53">
        <v>370</v>
      </c>
      <c r="P190" s="53">
        <v>870</v>
      </c>
    </row>
    <row r="191" spans="1:16" ht="22.5">
      <c r="A191" s="53">
        <v>156</v>
      </c>
      <c r="B191" s="53"/>
      <c r="C191" s="56" t="s">
        <v>441</v>
      </c>
      <c r="D191" s="53">
        <v>84414</v>
      </c>
      <c r="E191" s="56" t="s">
        <v>439</v>
      </c>
      <c r="F191" s="53" t="s">
        <v>114</v>
      </c>
      <c r="G191" s="56" t="s">
        <v>165</v>
      </c>
      <c r="H191" s="56" t="s">
        <v>157</v>
      </c>
      <c r="I191" s="53" t="s">
        <v>117</v>
      </c>
      <c r="J191" s="53" t="s">
        <v>440</v>
      </c>
      <c r="K191" s="53">
        <v>0.39</v>
      </c>
      <c r="L191" s="56" t="s">
        <v>41</v>
      </c>
      <c r="M191" s="53"/>
      <c r="N191" s="53"/>
      <c r="O191" s="53">
        <v>2276</v>
      </c>
      <c r="P191" s="53">
        <v>2276</v>
      </c>
    </row>
    <row r="192" spans="1:16" ht="14.25">
      <c r="A192" s="53" t="s">
        <v>442</v>
      </c>
      <c r="B192" s="53">
        <v>350524106</v>
      </c>
      <c r="C192" s="56" t="s">
        <v>443</v>
      </c>
      <c r="D192" s="53">
        <v>84574</v>
      </c>
      <c r="E192" s="56" t="s">
        <v>88</v>
      </c>
      <c r="F192" s="53" t="s">
        <v>114</v>
      </c>
      <c r="G192" s="56" t="s">
        <v>165</v>
      </c>
      <c r="H192" s="56" t="s">
        <v>129</v>
      </c>
      <c r="I192" s="56" t="s">
        <v>122</v>
      </c>
      <c r="J192" s="53"/>
      <c r="K192" s="53"/>
      <c r="L192" s="53" t="s">
        <v>90</v>
      </c>
      <c r="M192" s="53">
        <v>120</v>
      </c>
      <c r="N192" s="53">
        <v>124</v>
      </c>
      <c r="O192" s="53">
        <v>105</v>
      </c>
      <c r="P192" s="53">
        <v>232</v>
      </c>
    </row>
    <row r="193" spans="1:16" ht="23.25">
      <c r="A193" s="53" t="s">
        <v>444</v>
      </c>
      <c r="B193" s="53">
        <v>350583201</v>
      </c>
      <c r="C193" s="56" t="s">
        <v>445</v>
      </c>
      <c r="D193" s="53">
        <v>84575</v>
      </c>
      <c r="E193" s="56" t="s">
        <v>86</v>
      </c>
      <c r="F193" s="53" t="s">
        <v>114</v>
      </c>
      <c r="G193" s="56" t="s">
        <v>165</v>
      </c>
      <c r="H193" s="53" t="s">
        <v>334</v>
      </c>
      <c r="I193" s="56" t="s">
        <v>138</v>
      </c>
      <c r="J193" s="53" t="s">
        <v>446</v>
      </c>
      <c r="K193" s="53">
        <v>6.8</v>
      </c>
      <c r="L193" s="53" t="s">
        <v>90</v>
      </c>
      <c r="M193" s="53"/>
      <c r="N193" s="53"/>
      <c r="O193" s="53">
        <v>203</v>
      </c>
      <c r="P193" s="53">
        <v>203</v>
      </c>
    </row>
    <row r="194" spans="1:16" ht="23.25">
      <c r="A194" s="53">
        <v>159</v>
      </c>
      <c r="B194" s="53">
        <v>350583455</v>
      </c>
      <c r="C194" s="56" t="s">
        <v>447</v>
      </c>
      <c r="D194" s="53">
        <v>84575</v>
      </c>
      <c r="E194" s="56" t="s">
        <v>86</v>
      </c>
      <c r="F194" s="53" t="s">
        <v>114</v>
      </c>
      <c r="G194" s="53" t="s">
        <v>165</v>
      </c>
      <c r="H194" s="53" t="s">
        <v>133</v>
      </c>
      <c r="I194" s="56" t="s">
        <v>122</v>
      </c>
      <c r="J194" s="53" t="s">
        <v>446</v>
      </c>
      <c r="K194" s="53"/>
      <c r="L194" s="53" t="s">
        <v>90</v>
      </c>
      <c r="M194" s="53"/>
      <c r="N194" s="53"/>
      <c r="O194" s="53">
        <v>96</v>
      </c>
      <c r="P194" s="53">
        <v>96</v>
      </c>
    </row>
    <row r="195" spans="1:16" ht="24.75">
      <c r="A195" s="53">
        <v>160</v>
      </c>
      <c r="B195" s="53">
        <v>350583348</v>
      </c>
      <c r="C195" s="56" t="s">
        <v>448</v>
      </c>
      <c r="D195" s="53">
        <v>84613</v>
      </c>
      <c r="E195" s="56" t="s">
        <v>89</v>
      </c>
      <c r="F195" s="53" t="s">
        <v>114</v>
      </c>
      <c r="G195" s="53" t="s">
        <v>165</v>
      </c>
      <c r="H195" s="53" t="s">
        <v>133</v>
      </c>
      <c r="I195" s="56" t="s">
        <v>122</v>
      </c>
      <c r="J195" s="53" t="s">
        <v>449</v>
      </c>
      <c r="K195" s="53"/>
      <c r="L195" s="53" t="s">
        <v>90</v>
      </c>
      <c r="M195" s="53"/>
      <c r="N195" s="53"/>
      <c r="O195" s="53">
        <v>26</v>
      </c>
      <c r="P195" s="53">
        <v>26</v>
      </c>
    </row>
    <row r="196" spans="1:16" ht="14.25">
      <c r="A196" s="53">
        <v>161</v>
      </c>
      <c r="B196" s="53"/>
      <c r="C196" s="56" t="s">
        <v>450</v>
      </c>
      <c r="D196" s="53">
        <v>84711</v>
      </c>
      <c r="E196" s="56" t="s">
        <v>91</v>
      </c>
      <c r="F196" s="53" t="s">
        <v>114</v>
      </c>
      <c r="G196" s="56" t="s">
        <v>165</v>
      </c>
      <c r="H196" s="56" t="s">
        <v>129</v>
      </c>
      <c r="I196" s="56" t="s">
        <v>122</v>
      </c>
      <c r="J196" s="53"/>
      <c r="K196" s="53"/>
      <c r="L196" s="53" t="s">
        <v>90</v>
      </c>
      <c r="M196" s="53"/>
      <c r="N196" s="53"/>
      <c r="O196" s="53">
        <v>238</v>
      </c>
      <c r="P196" s="53">
        <v>238</v>
      </c>
    </row>
    <row r="197" spans="1:16" ht="14.25">
      <c r="A197" s="53">
        <v>162</v>
      </c>
      <c r="B197" s="53"/>
      <c r="C197" s="56" t="s">
        <v>451</v>
      </c>
      <c r="D197" s="53">
        <v>84711</v>
      </c>
      <c r="E197" s="56" t="s">
        <v>91</v>
      </c>
      <c r="F197" s="53" t="s">
        <v>114</v>
      </c>
      <c r="G197" s="56" t="s">
        <v>165</v>
      </c>
      <c r="H197" s="56" t="s">
        <v>129</v>
      </c>
      <c r="I197" s="56" t="s">
        <v>122</v>
      </c>
      <c r="J197" s="53"/>
      <c r="K197" s="53"/>
      <c r="L197" s="53" t="s">
        <v>90</v>
      </c>
      <c r="M197" s="53"/>
      <c r="N197" s="53"/>
      <c r="O197" s="53">
        <v>537</v>
      </c>
      <c r="P197" s="53">
        <v>537</v>
      </c>
    </row>
    <row r="198" spans="1:16" ht="14.25">
      <c r="A198" s="53">
        <v>163</v>
      </c>
      <c r="B198" s="53"/>
      <c r="C198" s="56" t="s">
        <v>452</v>
      </c>
      <c r="D198" s="53">
        <v>84711</v>
      </c>
      <c r="E198" s="56" t="s">
        <v>91</v>
      </c>
      <c r="F198" s="53" t="s">
        <v>114</v>
      </c>
      <c r="G198" s="56" t="s">
        <v>165</v>
      </c>
      <c r="H198" s="56" t="s">
        <v>129</v>
      </c>
      <c r="I198" s="56" t="s">
        <v>122</v>
      </c>
      <c r="J198" s="53"/>
      <c r="K198" s="53"/>
      <c r="L198" s="53" t="s">
        <v>90</v>
      </c>
      <c r="M198" s="53"/>
      <c r="N198" s="53"/>
      <c r="O198" s="53">
        <v>253</v>
      </c>
      <c r="P198" s="53">
        <v>253</v>
      </c>
    </row>
    <row r="199" spans="1:16" ht="14.25">
      <c r="A199" s="53">
        <v>164</v>
      </c>
      <c r="B199" s="53"/>
      <c r="C199" s="56" t="s">
        <v>453</v>
      </c>
      <c r="D199" s="53">
        <v>84711</v>
      </c>
      <c r="E199" s="56" t="s">
        <v>91</v>
      </c>
      <c r="F199" s="53" t="s">
        <v>114</v>
      </c>
      <c r="G199" s="56" t="s">
        <v>165</v>
      </c>
      <c r="H199" s="56" t="s">
        <v>129</v>
      </c>
      <c r="I199" s="56" t="s">
        <v>122</v>
      </c>
      <c r="J199" s="53"/>
      <c r="K199" s="53"/>
      <c r="L199" s="53" t="s">
        <v>90</v>
      </c>
      <c r="M199" s="53"/>
      <c r="N199" s="53"/>
      <c r="O199" s="53">
        <v>619</v>
      </c>
      <c r="P199" s="53">
        <v>619</v>
      </c>
    </row>
    <row r="200" spans="1:16" ht="14.25">
      <c r="A200" s="53">
        <v>165</v>
      </c>
      <c r="B200" s="53"/>
      <c r="C200" s="56" t="s">
        <v>454</v>
      </c>
      <c r="D200" s="53">
        <v>84711</v>
      </c>
      <c r="E200" s="56" t="s">
        <v>91</v>
      </c>
      <c r="F200" s="53" t="s">
        <v>114</v>
      </c>
      <c r="G200" s="56" t="s">
        <v>165</v>
      </c>
      <c r="H200" s="56" t="s">
        <v>129</v>
      </c>
      <c r="I200" s="56" t="s">
        <v>122</v>
      </c>
      <c r="J200" s="53"/>
      <c r="K200" s="53"/>
      <c r="L200" s="53" t="s">
        <v>90</v>
      </c>
      <c r="M200" s="53"/>
      <c r="N200" s="53"/>
      <c r="O200" s="53">
        <v>759</v>
      </c>
      <c r="P200" s="53">
        <v>759</v>
      </c>
    </row>
    <row r="201" spans="1:16" ht="14.25">
      <c r="A201" s="53">
        <v>166</v>
      </c>
      <c r="B201" s="53"/>
      <c r="C201" s="56" t="s">
        <v>455</v>
      </c>
      <c r="D201" s="53">
        <v>84711</v>
      </c>
      <c r="E201" s="56" t="s">
        <v>91</v>
      </c>
      <c r="F201" s="53" t="s">
        <v>114</v>
      </c>
      <c r="G201" s="56" t="s">
        <v>165</v>
      </c>
      <c r="H201" s="56" t="s">
        <v>129</v>
      </c>
      <c r="I201" s="56" t="s">
        <v>122</v>
      </c>
      <c r="J201" s="53"/>
      <c r="K201" s="53"/>
      <c r="L201" s="53" t="s">
        <v>90</v>
      </c>
      <c r="M201" s="53"/>
      <c r="N201" s="53"/>
      <c r="O201" s="53">
        <v>800</v>
      </c>
      <c r="P201" s="53">
        <v>800</v>
      </c>
    </row>
    <row r="202" spans="1:16" ht="14.25">
      <c r="A202" s="53">
        <v>167</v>
      </c>
      <c r="B202" s="53">
        <v>350521276</v>
      </c>
      <c r="C202" s="53" t="s">
        <v>456</v>
      </c>
      <c r="D202" s="53">
        <v>84711</v>
      </c>
      <c r="E202" s="56" t="s">
        <v>91</v>
      </c>
      <c r="F202" s="53" t="s">
        <v>114</v>
      </c>
      <c r="G202" s="53" t="s">
        <v>165</v>
      </c>
      <c r="H202" s="56" t="s">
        <v>116</v>
      </c>
      <c r="I202" s="56" t="s">
        <v>122</v>
      </c>
      <c r="J202" s="53"/>
      <c r="K202" s="53"/>
      <c r="L202" s="53" t="s">
        <v>90</v>
      </c>
      <c r="M202" s="53"/>
      <c r="N202" s="53"/>
      <c r="O202" s="53">
        <v>984</v>
      </c>
      <c r="P202" s="53">
        <v>984</v>
      </c>
    </row>
    <row r="203" spans="1:16" ht="14.25">
      <c r="A203" s="53">
        <v>168</v>
      </c>
      <c r="B203" s="53">
        <v>350521275</v>
      </c>
      <c r="C203" s="53" t="s">
        <v>457</v>
      </c>
      <c r="D203" s="53">
        <v>84711</v>
      </c>
      <c r="E203" s="56" t="s">
        <v>91</v>
      </c>
      <c r="F203" s="53" t="s">
        <v>114</v>
      </c>
      <c r="G203" s="56" t="s">
        <v>165</v>
      </c>
      <c r="H203" s="56" t="s">
        <v>129</v>
      </c>
      <c r="I203" s="53" t="s">
        <v>138</v>
      </c>
      <c r="J203" s="53"/>
      <c r="K203" s="53"/>
      <c r="L203" s="53" t="s">
        <v>90</v>
      </c>
      <c r="M203" s="53"/>
      <c r="N203" s="53"/>
      <c r="O203" s="53">
        <v>5320</v>
      </c>
      <c r="P203" s="53">
        <v>5320</v>
      </c>
    </row>
    <row r="204" spans="1:16" ht="14.25">
      <c r="A204" s="53">
        <v>169</v>
      </c>
      <c r="B204" s="53">
        <v>350521264</v>
      </c>
      <c r="C204" s="53" t="s">
        <v>458</v>
      </c>
      <c r="D204" s="53">
        <v>84711</v>
      </c>
      <c r="E204" s="56" t="s">
        <v>91</v>
      </c>
      <c r="F204" s="53" t="s">
        <v>179</v>
      </c>
      <c r="G204" s="56" t="s">
        <v>165</v>
      </c>
      <c r="H204" s="56" t="s">
        <v>129</v>
      </c>
      <c r="I204" s="56" t="s">
        <v>122</v>
      </c>
      <c r="J204" s="53"/>
      <c r="K204" s="53"/>
      <c r="L204" s="53" t="s">
        <v>90</v>
      </c>
      <c r="M204" s="53"/>
      <c r="N204" s="53"/>
      <c r="O204" s="53">
        <v>425</v>
      </c>
      <c r="P204" s="53">
        <v>425</v>
      </c>
    </row>
    <row r="205" spans="1:16" ht="14.25">
      <c r="A205" s="53">
        <v>170</v>
      </c>
      <c r="B205" s="53">
        <v>350521248</v>
      </c>
      <c r="C205" s="53" t="s">
        <v>459</v>
      </c>
      <c r="D205" s="53">
        <v>84711</v>
      </c>
      <c r="E205" s="56" t="s">
        <v>91</v>
      </c>
      <c r="F205" s="53" t="s">
        <v>114</v>
      </c>
      <c r="G205" s="53" t="s">
        <v>165</v>
      </c>
      <c r="H205" s="56" t="s">
        <v>116</v>
      </c>
      <c r="I205" s="53" t="s">
        <v>138</v>
      </c>
      <c r="J205" s="53"/>
      <c r="K205" s="53"/>
      <c r="L205" s="53" t="s">
        <v>90</v>
      </c>
      <c r="M205" s="53"/>
      <c r="N205" s="53"/>
      <c r="O205" s="53">
        <v>1657</v>
      </c>
      <c r="P205" s="53">
        <v>1657</v>
      </c>
    </row>
    <row r="206" spans="1:16" ht="14.25">
      <c r="A206" s="53">
        <v>171</v>
      </c>
      <c r="B206" s="53">
        <v>350521203</v>
      </c>
      <c r="C206" s="53" t="s">
        <v>460</v>
      </c>
      <c r="D206" s="53">
        <v>84711</v>
      </c>
      <c r="E206" s="56" t="s">
        <v>91</v>
      </c>
      <c r="F206" s="53" t="s">
        <v>179</v>
      </c>
      <c r="G206" s="53" t="s">
        <v>165</v>
      </c>
      <c r="H206" s="56" t="s">
        <v>116</v>
      </c>
      <c r="I206" s="56" t="s">
        <v>122</v>
      </c>
      <c r="J206" s="53"/>
      <c r="K206" s="53"/>
      <c r="L206" s="53" t="s">
        <v>90</v>
      </c>
      <c r="M206" s="53"/>
      <c r="N206" s="53"/>
      <c r="O206" s="53">
        <v>481</v>
      </c>
      <c r="P206" s="53">
        <v>481</v>
      </c>
    </row>
    <row r="207" spans="1:16" ht="14.25">
      <c r="A207" s="53">
        <v>172</v>
      </c>
      <c r="B207" s="53">
        <v>350521281</v>
      </c>
      <c r="C207" s="53" t="s">
        <v>461</v>
      </c>
      <c r="D207" s="53">
        <v>84711</v>
      </c>
      <c r="E207" s="56" t="s">
        <v>91</v>
      </c>
      <c r="F207" s="53" t="s">
        <v>114</v>
      </c>
      <c r="G207" s="53" t="s">
        <v>165</v>
      </c>
      <c r="H207" s="56" t="s">
        <v>116</v>
      </c>
      <c r="I207" s="56" t="s">
        <v>122</v>
      </c>
      <c r="J207" s="53"/>
      <c r="K207" s="53"/>
      <c r="L207" s="53" t="s">
        <v>90</v>
      </c>
      <c r="M207" s="53"/>
      <c r="N207" s="53"/>
      <c r="O207" s="53">
        <v>234</v>
      </c>
      <c r="P207" s="53">
        <v>234</v>
      </c>
    </row>
    <row r="208" spans="1:16" ht="15">
      <c r="A208" s="53">
        <v>173</v>
      </c>
      <c r="B208" s="53" t="s">
        <v>418</v>
      </c>
      <c r="C208" s="53" t="s">
        <v>462</v>
      </c>
      <c r="D208" s="53">
        <v>84711</v>
      </c>
      <c r="E208" s="56" t="s">
        <v>91</v>
      </c>
      <c r="F208" s="53" t="s">
        <v>114</v>
      </c>
      <c r="G208" s="53" t="s">
        <v>165</v>
      </c>
      <c r="H208" s="56" t="s">
        <v>157</v>
      </c>
      <c r="I208" s="53" t="s">
        <v>174</v>
      </c>
      <c r="J208" s="53"/>
      <c r="K208" s="204"/>
      <c r="L208" s="53" t="s">
        <v>90</v>
      </c>
      <c r="M208" s="204"/>
      <c r="N208" s="204"/>
      <c r="O208" s="211">
        <v>20270</v>
      </c>
      <c r="P208" s="53">
        <v>20270</v>
      </c>
    </row>
    <row r="209" spans="1:16" ht="14.25">
      <c r="A209" s="53">
        <v>174</v>
      </c>
      <c r="B209" s="53"/>
      <c r="C209" s="53" t="s">
        <v>463</v>
      </c>
      <c r="D209" s="53">
        <v>84711</v>
      </c>
      <c r="E209" s="56" t="s">
        <v>91</v>
      </c>
      <c r="F209" s="53" t="s">
        <v>114</v>
      </c>
      <c r="G209" s="56" t="s">
        <v>165</v>
      </c>
      <c r="H209" s="56" t="s">
        <v>129</v>
      </c>
      <c r="I209" s="56" t="s">
        <v>122</v>
      </c>
      <c r="J209" s="53"/>
      <c r="K209" s="53"/>
      <c r="L209" s="53" t="s">
        <v>90</v>
      </c>
      <c r="M209" s="53"/>
      <c r="N209" s="53"/>
      <c r="O209" s="53">
        <v>377</v>
      </c>
      <c r="P209" s="53">
        <v>377</v>
      </c>
    </row>
    <row r="210" spans="1:16" ht="14.25">
      <c r="A210" s="53">
        <v>175</v>
      </c>
      <c r="B210" s="53"/>
      <c r="C210" s="53" t="s">
        <v>464</v>
      </c>
      <c r="D210" s="53">
        <v>84711</v>
      </c>
      <c r="E210" s="56" t="s">
        <v>91</v>
      </c>
      <c r="F210" s="53" t="s">
        <v>114</v>
      </c>
      <c r="G210" s="56" t="s">
        <v>165</v>
      </c>
      <c r="H210" s="56" t="s">
        <v>116</v>
      </c>
      <c r="I210" s="56" t="s">
        <v>122</v>
      </c>
      <c r="J210" s="53"/>
      <c r="K210" s="53"/>
      <c r="L210" s="53" t="s">
        <v>90</v>
      </c>
      <c r="M210" s="53"/>
      <c r="N210" s="53"/>
      <c r="O210" s="53">
        <v>800</v>
      </c>
      <c r="P210" s="53">
        <v>800</v>
      </c>
    </row>
    <row r="211" spans="1:16" ht="14.25">
      <c r="A211" s="53">
        <v>176</v>
      </c>
      <c r="B211" s="53"/>
      <c r="C211" s="56" t="s">
        <v>465</v>
      </c>
      <c r="D211" s="53">
        <v>84711</v>
      </c>
      <c r="E211" s="56" t="s">
        <v>91</v>
      </c>
      <c r="F211" s="53" t="s">
        <v>114</v>
      </c>
      <c r="G211" s="56" t="s">
        <v>165</v>
      </c>
      <c r="H211" s="56" t="s">
        <v>129</v>
      </c>
      <c r="I211" s="53" t="s">
        <v>138</v>
      </c>
      <c r="J211" s="53"/>
      <c r="K211" s="53"/>
      <c r="L211" s="53" t="s">
        <v>90</v>
      </c>
      <c r="M211" s="53"/>
      <c r="N211" s="53"/>
      <c r="O211" s="53">
        <v>1194</v>
      </c>
      <c r="P211" s="53">
        <v>1194</v>
      </c>
    </row>
    <row r="212" spans="1:16" ht="14.25">
      <c r="A212" s="53">
        <v>177</v>
      </c>
      <c r="B212" s="53"/>
      <c r="C212" s="56" t="s">
        <v>466</v>
      </c>
      <c r="D212" s="53">
        <v>84711</v>
      </c>
      <c r="E212" s="56" t="s">
        <v>91</v>
      </c>
      <c r="F212" s="53" t="s">
        <v>114</v>
      </c>
      <c r="G212" s="56" t="s">
        <v>165</v>
      </c>
      <c r="H212" s="56" t="s">
        <v>129</v>
      </c>
      <c r="I212" s="56" t="s">
        <v>122</v>
      </c>
      <c r="J212" s="53"/>
      <c r="K212" s="53"/>
      <c r="L212" s="53" t="s">
        <v>90</v>
      </c>
      <c r="M212" s="53"/>
      <c r="N212" s="53"/>
      <c r="O212" s="53">
        <v>250</v>
      </c>
      <c r="P212" s="53">
        <v>250</v>
      </c>
    </row>
    <row r="213" spans="1:16" ht="14.25">
      <c r="A213" s="53">
        <v>178</v>
      </c>
      <c r="B213" s="53">
        <v>350582236</v>
      </c>
      <c r="C213" s="53" t="s">
        <v>467</v>
      </c>
      <c r="D213" s="53">
        <v>84711</v>
      </c>
      <c r="E213" s="56" t="s">
        <v>91</v>
      </c>
      <c r="F213" s="53" t="s">
        <v>114</v>
      </c>
      <c r="G213" s="53" t="s">
        <v>165</v>
      </c>
      <c r="H213" s="56" t="s">
        <v>116</v>
      </c>
      <c r="I213" s="56" t="s">
        <v>122</v>
      </c>
      <c r="J213" s="53"/>
      <c r="K213" s="53"/>
      <c r="L213" s="53" t="s">
        <v>90</v>
      </c>
      <c r="M213" s="53"/>
      <c r="N213" s="53"/>
      <c r="O213" s="53">
        <v>638</v>
      </c>
      <c r="P213" s="53">
        <v>638</v>
      </c>
    </row>
    <row r="214" spans="1:16" ht="14.25">
      <c r="A214" s="53">
        <v>179</v>
      </c>
      <c r="B214" s="53">
        <v>350504216</v>
      </c>
      <c r="C214" s="53" t="s">
        <v>468</v>
      </c>
      <c r="D214" s="53">
        <v>84711</v>
      </c>
      <c r="E214" s="56" t="s">
        <v>91</v>
      </c>
      <c r="F214" s="53" t="s">
        <v>114</v>
      </c>
      <c r="G214" s="53" t="s">
        <v>165</v>
      </c>
      <c r="H214" s="56" t="s">
        <v>116</v>
      </c>
      <c r="I214" s="56" t="s">
        <v>122</v>
      </c>
      <c r="J214" s="53"/>
      <c r="K214" s="53"/>
      <c r="L214" s="53" t="s">
        <v>90</v>
      </c>
      <c r="M214" s="53"/>
      <c r="N214" s="53"/>
      <c r="O214" s="53">
        <v>559</v>
      </c>
      <c r="P214" s="53">
        <v>559</v>
      </c>
    </row>
    <row r="215" spans="1:16" ht="14.25">
      <c r="A215" s="53">
        <v>180</v>
      </c>
      <c r="B215" s="53">
        <v>350504203</v>
      </c>
      <c r="C215" s="53" t="s">
        <v>469</v>
      </c>
      <c r="D215" s="53">
        <v>84711</v>
      </c>
      <c r="E215" s="56" t="s">
        <v>91</v>
      </c>
      <c r="F215" s="53" t="s">
        <v>114</v>
      </c>
      <c r="G215" s="53" t="s">
        <v>165</v>
      </c>
      <c r="H215" s="56" t="s">
        <v>116</v>
      </c>
      <c r="I215" s="56" t="s">
        <v>122</v>
      </c>
      <c r="J215" s="53"/>
      <c r="K215" s="53"/>
      <c r="L215" s="53" t="s">
        <v>90</v>
      </c>
      <c r="M215" s="53"/>
      <c r="N215" s="53"/>
      <c r="O215" s="53">
        <v>266</v>
      </c>
      <c r="P215" s="53">
        <v>266</v>
      </c>
    </row>
    <row r="216" spans="1:16" ht="14.25">
      <c r="A216" s="53">
        <v>181</v>
      </c>
      <c r="B216" s="53">
        <v>350504217</v>
      </c>
      <c r="C216" s="53" t="s">
        <v>470</v>
      </c>
      <c r="D216" s="53">
        <v>84711</v>
      </c>
      <c r="E216" s="56" t="s">
        <v>91</v>
      </c>
      <c r="F216" s="53" t="s">
        <v>114</v>
      </c>
      <c r="G216" s="53" t="s">
        <v>165</v>
      </c>
      <c r="H216" s="56" t="s">
        <v>116</v>
      </c>
      <c r="I216" s="56" t="s">
        <v>122</v>
      </c>
      <c r="J216" s="53"/>
      <c r="K216" s="53"/>
      <c r="L216" s="53" t="s">
        <v>90</v>
      </c>
      <c r="M216" s="53"/>
      <c r="N216" s="53">
        <v>211</v>
      </c>
      <c r="O216" s="53">
        <v>102</v>
      </c>
      <c r="P216" s="53">
        <v>313</v>
      </c>
    </row>
    <row r="217" spans="1:16" ht="14.25">
      <c r="A217" s="53">
        <v>182</v>
      </c>
      <c r="B217" s="53">
        <v>350583428</v>
      </c>
      <c r="C217" s="53" t="s">
        <v>471</v>
      </c>
      <c r="D217" s="53">
        <v>84711</v>
      </c>
      <c r="E217" s="56" t="s">
        <v>91</v>
      </c>
      <c r="F217" s="53" t="s">
        <v>114</v>
      </c>
      <c r="G217" s="53" t="s">
        <v>165</v>
      </c>
      <c r="H217" s="56" t="s">
        <v>116</v>
      </c>
      <c r="I217" s="56" t="s">
        <v>122</v>
      </c>
      <c r="J217" s="53"/>
      <c r="K217" s="53"/>
      <c r="L217" s="53" t="s">
        <v>90</v>
      </c>
      <c r="M217" s="53"/>
      <c r="N217" s="53"/>
      <c r="O217" s="53">
        <v>212</v>
      </c>
      <c r="P217" s="53">
        <v>212</v>
      </c>
    </row>
    <row r="218" spans="1:16" ht="14.25">
      <c r="A218" s="53">
        <v>183</v>
      </c>
      <c r="B218" s="53">
        <v>350583386</v>
      </c>
      <c r="C218" s="53" t="s">
        <v>472</v>
      </c>
      <c r="D218" s="53">
        <v>84711</v>
      </c>
      <c r="E218" s="56" t="s">
        <v>91</v>
      </c>
      <c r="F218" s="53" t="s">
        <v>114</v>
      </c>
      <c r="G218" s="53" t="s">
        <v>165</v>
      </c>
      <c r="H218" s="56" t="s">
        <v>116</v>
      </c>
      <c r="I218" s="56" t="s">
        <v>122</v>
      </c>
      <c r="J218" s="53"/>
      <c r="K218" s="53"/>
      <c r="L218" s="53" t="s">
        <v>90</v>
      </c>
      <c r="M218" s="53"/>
      <c r="N218" s="53"/>
      <c r="O218" s="53">
        <v>54</v>
      </c>
      <c r="P218" s="53">
        <v>54</v>
      </c>
    </row>
    <row r="219" spans="1:16" ht="14.25">
      <c r="A219" s="53">
        <v>184</v>
      </c>
      <c r="B219" s="53">
        <v>350583467</v>
      </c>
      <c r="C219" s="53" t="s">
        <v>473</v>
      </c>
      <c r="D219" s="53">
        <v>84711</v>
      </c>
      <c r="E219" s="56" t="s">
        <v>91</v>
      </c>
      <c r="F219" s="53" t="s">
        <v>114</v>
      </c>
      <c r="G219" s="53" t="s">
        <v>165</v>
      </c>
      <c r="H219" s="56" t="s">
        <v>116</v>
      </c>
      <c r="I219" s="56" t="s">
        <v>122</v>
      </c>
      <c r="J219" s="53"/>
      <c r="K219" s="53"/>
      <c r="L219" s="53" t="s">
        <v>90</v>
      </c>
      <c r="M219" s="53"/>
      <c r="N219" s="53"/>
      <c r="O219" s="53">
        <v>467</v>
      </c>
      <c r="P219" s="53">
        <v>467</v>
      </c>
    </row>
    <row r="220" spans="1:16" ht="14.25">
      <c r="A220" s="53">
        <v>185</v>
      </c>
      <c r="B220" s="53">
        <v>350583250</v>
      </c>
      <c r="C220" s="53" t="s">
        <v>474</v>
      </c>
      <c r="D220" s="53">
        <v>84711</v>
      </c>
      <c r="E220" s="56" t="s">
        <v>91</v>
      </c>
      <c r="F220" s="53" t="s">
        <v>114</v>
      </c>
      <c r="G220" s="53" t="s">
        <v>165</v>
      </c>
      <c r="H220" s="56" t="s">
        <v>116</v>
      </c>
      <c r="I220" s="56" t="s">
        <v>122</v>
      </c>
      <c r="J220" s="53"/>
      <c r="K220" s="53"/>
      <c r="L220" s="53" t="s">
        <v>90</v>
      </c>
      <c r="M220" s="53"/>
      <c r="N220" s="53"/>
      <c r="O220" s="53">
        <v>150</v>
      </c>
      <c r="P220" s="53">
        <v>150</v>
      </c>
    </row>
    <row r="221" spans="1:16" ht="14.25">
      <c r="A221" s="53">
        <v>186</v>
      </c>
      <c r="B221" s="53">
        <v>350583351</v>
      </c>
      <c r="C221" s="53" t="s">
        <v>475</v>
      </c>
      <c r="D221" s="53">
        <v>84711</v>
      </c>
      <c r="E221" s="56" t="s">
        <v>91</v>
      </c>
      <c r="F221" s="53" t="s">
        <v>114</v>
      </c>
      <c r="G221" s="53" t="s">
        <v>165</v>
      </c>
      <c r="H221" s="56" t="s">
        <v>116</v>
      </c>
      <c r="I221" s="56" t="s">
        <v>122</v>
      </c>
      <c r="J221" s="53"/>
      <c r="K221" s="53"/>
      <c r="L221" s="53" t="s">
        <v>90</v>
      </c>
      <c r="M221" s="53"/>
      <c r="N221" s="53"/>
      <c r="O221" s="53">
        <v>141</v>
      </c>
      <c r="P221" s="53">
        <v>141</v>
      </c>
    </row>
    <row r="222" spans="1:16" ht="14.25">
      <c r="A222" s="53">
        <v>187</v>
      </c>
      <c r="B222" s="53">
        <v>350583291</v>
      </c>
      <c r="C222" s="53" t="s">
        <v>476</v>
      </c>
      <c r="D222" s="53">
        <v>84711</v>
      </c>
      <c r="E222" s="56" t="s">
        <v>91</v>
      </c>
      <c r="F222" s="53" t="s">
        <v>114</v>
      </c>
      <c r="G222" s="53" t="s">
        <v>165</v>
      </c>
      <c r="H222" s="56" t="s">
        <v>116</v>
      </c>
      <c r="I222" s="56" t="s">
        <v>122</v>
      </c>
      <c r="J222" s="53"/>
      <c r="K222" s="53"/>
      <c r="L222" s="53" t="s">
        <v>90</v>
      </c>
      <c r="M222" s="53"/>
      <c r="N222" s="53"/>
      <c r="O222" s="53">
        <v>558</v>
      </c>
      <c r="P222" s="53">
        <v>558</v>
      </c>
    </row>
    <row r="223" spans="1:16" ht="14.25">
      <c r="A223" s="53">
        <v>188</v>
      </c>
      <c r="B223" s="53">
        <v>350583490</v>
      </c>
      <c r="C223" s="53" t="s">
        <v>477</v>
      </c>
      <c r="D223" s="53">
        <v>84711</v>
      </c>
      <c r="E223" s="56" t="s">
        <v>91</v>
      </c>
      <c r="F223" s="53" t="s">
        <v>114</v>
      </c>
      <c r="G223" s="53" t="s">
        <v>165</v>
      </c>
      <c r="H223" s="56" t="s">
        <v>116</v>
      </c>
      <c r="I223" s="53" t="s">
        <v>138</v>
      </c>
      <c r="J223" s="53"/>
      <c r="K223" s="53"/>
      <c r="L223" s="53" t="s">
        <v>90</v>
      </c>
      <c r="M223" s="53"/>
      <c r="N223" s="53"/>
      <c r="O223" s="53">
        <v>1382</v>
      </c>
      <c r="P223" s="53">
        <v>1382</v>
      </c>
    </row>
    <row r="224" spans="1:16" ht="14.25">
      <c r="A224" s="53">
        <v>189</v>
      </c>
      <c r="B224" s="53"/>
      <c r="C224" s="53" t="s">
        <v>478</v>
      </c>
      <c r="D224" s="53">
        <v>84711</v>
      </c>
      <c r="E224" s="56" t="s">
        <v>91</v>
      </c>
      <c r="F224" s="53" t="s">
        <v>114</v>
      </c>
      <c r="G224" s="56" t="s">
        <v>165</v>
      </c>
      <c r="H224" s="56" t="s">
        <v>129</v>
      </c>
      <c r="I224" s="53" t="s">
        <v>138</v>
      </c>
      <c r="J224" s="53"/>
      <c r="K224" s="53"/>
      <c r="L224" s="53" t="s">
        <v>90</v>
      </c>
      <c r="M224" s="53"/>
      <c r="N224" s="53"/>
      <c r="O224" s="53">
        <v>1300</v>
      </c>
      <c r="P224" s="53">
        <v>1300</v>
      </c>
    </row>
    <row r="225" spans="1:16" ht="14.25">
      <c r="A225" s="53">
        <v>190</v>
      </c>
      <c r="B225" s="53"/>
      <c r="C225" s="53" t="s">
        <v>479</v>
      </c>
      <c r="D225" s="53">
        <v>84711</v>
      </c>
      <c r="E225" s="56" t="s">
        <v>91</v>
      </c>
      <c r="F225" s="53" t="s">
        <v>114</v>
      </c>
      <c r="G225" s="56" t="s">
        <v>165</v>
      </c>
      <c r="H225" s="53" t="s">
        <v>334</v>
      </c>
      <c r="I225" s="56" t="s">
        <v>122</v>
      </c>
      <c r="J225" s="53"/>
      <c r="K225" s="53"/>
      <c r="L225" s="53" t="s">
        <v>90</v>
      </c>
      <c r="M225" s="53"/>
      <c r="N225" s="53"/>
      <c r="O225" s="53">
        <v>484</v>
      </c>
      <c r="P225" s="53">
        <v>484</v>
      </c>
    </row>
    <row r="226" spans="1:16" ht="14.25">
      <c r="A226" s="53">
        <v>191</v>
      </c>
      <c r="B226" s="53"/>
      <c r="C226" s="53" t="s">
        <v>480</v>
      </c>
      <c r="D226" s="53">
        <v>84711</v>
      </c>
      <c r="E226" s="56" t="s">
        <v>91</v>
      </c>
      <c r="F226" s="53" t="s">
        <v>114</v>
      </c>
      <c r="G226" s="56" t="s">
        <v>165</v>
      </c>
      <c r="H226" s="56" t="s">
        <v>129</v>
      </c>
      <c r="I226" s="56" t="s">
        <v>122</v>
      </c>
      <c r="J226" s="53"/>
      <c r="K226" s="53"/>
      <c r="L226" s="53" t="s">
        <v>90</v>
      </c>
      <c r="M226" s="53"/>
      <c r="N226" s="53"/>
      <c r="O226" s="53">
        <v>941</v>
      </c>
      <c r="P226" s="53">
        <v>941</v>
      </c>
    </row>
    <row r="227" spans="1:16" ht="14.25">
      <c r="A227" s="53">
        <v>192</v>
      </c>
      <c r="B227" s="53"/>
      <c r="C227" s="56" t="s">
        <v>481</v>
      </c>
      <c r="D227" s="53">
        <v>84711</v>
      </c>
      <c r="E227" s="56" t="s">
        <v>91</v>
      </c>
      <c r="F227" s="56" t="s">
        <v>132</v>
      </c>
      <c r="G227" s="56" t="s">
        <v>165</v>
      </c>
      <c r="H227" s="56" t="s">
        <v>129</v>
      </c>
      <c r="I227" s="56" t="s">
        <v>138</v>
      </c>
      <c r="J227" s="53"/>
      <c r="K227" s="53"/>
      <c r="L227" s="53" t="s">
        <v>90</v>
      </c>
      <c r="M227" s="53"/>
      <c r="N227" s="53"/>
      <c r="O227" s="53">
        <v>1508</v>
      </c>
      <c r="P227" s="53">
        <v>1508</v>
      </c>
    </row>
    <row r="228" spans="1:16" ht="14.25">
      <c r="A228" s="53">
        <v>193</v>
      </c>
      <c r="B228" s="53"/>
      <c r="C228" s="56" t="s">
        <v>482</v>
      </c>
      <c r="D228" s="53">
        <v>84711</v>
      </c>
      <c r="E228" s="56" t="s">
        <v>91</v>
      </c>
      <c r="F228" s="56" t="s">
        <v>132</v>
      </c>
      <c r="G228" s="56" t="s">
        <v>165</v>
      </c>
      <c r="H228" s="56" t="s">
        <v>129</v>
      </c>
      <c r="I228" s="56" t="s">
        <v>138</v>
      </c>
      <c r="J228" s="53"/>
      <c r="K228" s="53"/>
      <c r="L228" s="53" t="s">
        <v>90</v>
      </c>
      <c r="M228" s="53"/>
      <c r="N228" s="53"/>
      <c r="O228" s="53">
        <v>1611</v>
      </c>
      <c r="P228" s="53">
        <v>1611</v>
      </c>
    </row>
    <row r="229" spans="1:16" ht="14.25">
      <c r="A229" s="53">
        <v>194</v>
      </c>
      <c r="B229" s="53"/>
      <c r="C229" s="56" t="s">
        <v>483</v>
      </c>
      <c r="D229" s="53">
        <v>84711</v>
      </c>
      <c r="E229" s="56" t="s">
        <v>91</v>
      </c>
      <c r="F229" s="53" t="s">
        <v>114</v>
      </c>
      <c r="G229" s="56" t="s">
        <v>165</v>
      </c>
      <c r="H229" s="56" t="s">
        <v>116</v>
      </c>
      <c r="I229" s="56" t="s">
        <v>138</v>
      </c>
      <c r="J229" s="53"/>
      <c r="K229" s="53"/>
      <c r="L229" s="53" t="s">
        <v>90</v>
      </c>
      <c r="M229" s="53"/>
      <c r="N229" s="53"/>
      <c r="O229" s="53">
        <v>2600</v>
      </c>
      <c r="P229" s="53">
        <v>2600</v>
      </c>
    </row>
    <row r="230" spans="1:16" ht="14.25">
      <c r="A230" s="53">
        <v>195</v>
      </c>
      <c r="B230" s="53"/>
      <c r="C230" s="56" t="s">
        <v>484</v>
      </c>
      <c r="D230" s="53">
        <v>84711</v>
      </c>
      <c r="E230" s="56" t="s">
        <v>91</v>
      </c>
      <c r="F230" s="53" t="s">
        <v>114</v>
      </c>
      <c r="G230" s="56" t="s">
        <v>165</v>
      </c>
      <c r="H230" s="56" t="s">
        <v>116</v>
      </c>
      <c r="I230" s="56" t="s">
        <v>138</v>
      </c>
      <c r="J230" s="53"/>
      <c r="K230" s="53"/>
      <c r="L230" s="53" t="s">
        <v>90</v>
      </c>
      <c r="M230" s="53"/>
      <c r="N230" s="53"/>
      <c r="O230" s="53">
        <v>4000</v>
      </c>
      <c r="P230" s="53">
        <v>4000</v>
      </c>
    </row>
    <row r="231" spans="1:16" ht="14.25">
      <c r="A231" s="53">
        <v>196</v>
      </c>
      <c r="B231" s="53">
        <v>350505218</v>
      </c>
      <c r="C231" s="53" t="s">
        <v>485</v>
      </c>
      <c r="D231" s="53">
        <v>84711</v>
      </c>
      <c r="E231" s="56" t="s">
        <v>91</v>
      </c>
      <c r="F231" s="53" t="s">
        <v>114</v>
      </c>
      <c r="G231" s="53" t="s">
        <v>165</v>
      </c>
      <c r="H231" s="56" t="s">
        <v>116</v>
      </c>
      <c r="I231" s="56" t="s">
        <v>122</v>
      </c>
      <c r="J231" s="53"/>
      <c r="K231" s="53"/>
      <c r="L231" s="53" t="s">
        <v>90</v>
      </c>
      <c r="M231" s="53"/>
      <c r="N231" s="53"/>
      <c r="O231" s="53">
        <v>314</v>
      </c>
      <c r="P231" s="53">
        <v>314</v>
      </c>
    </row>
    <row r="232" spans="1:16" ht="14.25">
      <c r="A232" s="53">
        <v>197</v>
      </c>
      <c r="B232" s="53"/>
      <c r="C232" s="56" t="s">
        <v>486</v>
      </c>
      <c r="D232" s="53">
        <v>84711</v>
      </c>
      <c r="E232" s="56" t="s">
        <v>91</v>
      </c>
      <c r="F232" s="53" t="s">
        <v>114</v>
      </c>
      <c r="G232" s="56" t="s">
        <v>165</v>
      </c>
      <c r="H232" s="56" t="s">
        <v>116</v>
      </c>
      <c r="I232" s="56" t="s">
        <v>122</v>
      </c>
      <c r="J232" s="53"/>
      <c r="K232" s="53"/>
      <c r="L232" s="53" t="s">
        <v>90</v>
      </c>
      <c r="M232" s="53"/>
      <c r="N232" s="53"/>
      <c r="O232" s="53">
        <v>561</v>
      </c>
      <c r="P232" s="53">
        <v>561</v>
      </c>
    </row>
    <row r="233" spans="1:16" ht="14.25">
      <c r="A233" s="53">
        <v>198</v>
      </c>
      <c r="B233" s="53"/>
      <c r="C233" s="56" t="s">
        <v>487</v>
      </c>
      <c r="D233" s="53">
        <v>84711</v>
      </c>
      <c r="E233" s="56" t="s">
        <v>91</v>
      </c>
      <c r="F233" s="53" t="s">
        <v>114</v>
      </c>
      <c r="G233" s="56" t="s">
        <v>165</v>
      </c>
      <c r="H233" s="56" t="s">
        <v>129</v>
      </c>
      <c r="I233" s="56" t="s">
        <v>138</v>
      </c>
      <c r="J233" s="53"/>
      <c r="K233" s="53"/>
      <c r="L233" s="53" t="s">
        <v>90</v>
      </c>
      <c r="M233" s="53"/>
      <c r="N233" s="53"/>
      <c r="O233" s="53">
        <v>1452</v>
      </c>
      <c r="P233" s="53">
        <v>1452</v>
      </c>
    </row>
    <row r="234" spans="1:16" ht="14.25">
      <c r="A234" s="53">
        <v>199</v>
      </c>
      <c r="B234" s="53"/>
      <c r="C234" s="56" t="s">
        <v>488</v>
      </c>
      <c r="D234" s="53">
        <v>84711</v>
      </c>
      <c r="E234" s="56" t="s">
        <v>91</v>
      </c>
      <c r="F234" s="53" t="s">
        <v>114</v>
      </c>
      <c r="G234" s="56" t="s">
        <v>165</v>
      </c>
      <c r="H234" s="56" t="s">
        <v>116</v>
      </c>
      <c r="I234" s="56" t="s">
        <v>138</v>
      </c>
      <c r="J234" s="53"/>
      <c r="K234" s="53"/>
      <c r="L234" s="53" t="s">
        <v>90</v>
      </c>
      <c r="M234" s="53"/>
      <c r="N234" s="53"/>
      <c r="O234" s="53">
        <v>3960</v>
      </c>
      <c r="P234" s="53">
        <v>3960</v>
      </c>
    </row>
    <row r="235" spans="1:16" ht="14.25">
      <c r="A235" s="53">
        <v>200</v>
      </c>
      <c r="B235" s="53"/>
      <c r="C235" s="220" t="s">
        <v>489</v>
      </c>
      <c r="D235" s="53">
        <v>84711</v>
      </c>
      <c r="E235" s="56" t="s">
        <v>91</v>
      </c>
      <c r="F235" s="53" t="s">
        <v>114</v>
      </c>
      <c r="G235" s="56" t="s">
        <v>165</v>
      </c>
      <c r="H235" s="56" t="s">
        <v>129</v>
      </c>
      <c r="I235" s="53" t="s">
        <v>138</v>
      </c>
      <c r="J235" s="53"/>
      <c r="K235" s="53"/>
      <c r="L235" s="53" t="s">
        <v>90</v>
      </c>
      <c r="M235" s="53"/>
      <c r="N235" s="53"/>
      <c r="O235" s="53">
        <v>2685</v>
      </c>
      <c r="P235" s="53">
        <v>2685</v>
      </c>
    </row>
    <row r="236" spans="1:16" ht="14.25">
      <c r="A236" s="53">
        <v>201</v>
      </c>
      <c r="B236" s="53"/>
      <c r="C236" s="220" t="s">
        <v>490</v>
      </c>
      <c r="D236" s="53">
        <v>84711</v>
      </c>
      <c r="E236" s="56" t="s">
        <v>91</v>
      </c>
      <c r="F236" s="53" t="s">
        <v>114</v>
      </c>
      <c r="G236" s="56" t="s">
        <v>165</v>
      </c>
      <c r="H236" s="56" t="s">
        <v>129</v>
      </c>
      <c r="I236" s="53" t="s">
        <v>138</v>
      </c>
      <c r="J236" s="53"/>
      <c r="K236" s="53"/>
      <c r="L236" s="53" t="s">
        <v>90</v>
      </c>
      <c r="M236" s="53"/>
      <c r="N236" s="53"/>
      <c r="O236" s="53">
        <v>4169</v>
      </c>
      <c r="P236" s="53">
        <v>4169</v>
      </c>
    </row>
    <row r="237" spans="1:16" ht="14.25">
      <c r="A237" s="53">
        <v>202</v>
      </c>
      <c r="B237" s="53"/>
      <c r="C237" s="58" t="s">
        <v>491</v>
      </c>
      <c r="D237" s="53">
        <v>84711</v>
      </c>
      <c r="E237" s="56" t="s">
        <v>91</v>
      </c>
      <c r="F237" s="53" t="s">
        <v>114</v>
      </c>
      <c r="G237" s="56" t="s">
        <v>165</v>
      </c>
      <c r="H237" s="56" t="s">
        <v>129</v>
      </c>
      <c r="I237" s="53" t="s">
        <v>138</v>
      </c>
      <c r="J237" s="53"/>
      <c r="K237" s="53"/>
      <c r="L237" s="53" t="s">
        <v>90</v>
      </c>
      <c r="M237" s="53"/>
      <c r="N237" s="53"/>
      <c r="O237" s="53">
        <v>5831</v>
      </c>
      <c r="P237" s="53">
        <v>5831</v>
      </c>
    </row>
    <row r="238" spans="1:16" ht="14.25">
      <c r="A238" s="53">
        <v>203</v>
      </c>
      <c r="B238" s="53"/>
      <c r="C238" s="220" t="s">
        <v>492</v>
      </c>
      <c r="D238" s="53">
        <v>84711</v>
      </c>
      <c r="E238" s="56" t="s">
        <v>91</v>
      </c>
      <c r="F238" s="53" t="s">
        <v>114</v>
      </c>
      <c r="G238" s="56" t="s">
        <v>165</v>
      </c>
      <c r="H238" s="56" t="s">
        <v>129</v>
      </c>
      <c r="I238" s="53" t="s">
        <v>138</v>
      </c>
      <c r="J238" s="53"/>
      <c r="K238" s="53"/>
      <c r="L238" s="53" t="s">
        <v>90</v>
      </c>
      <c r="M238" s="53"/>
      <c r="N238" s="53"/>
      <c r="O238" s="53">
        <v>3631</v>
      </c>
      <c r="P238" s="53">
        <v>3631</v>
      </c>
    </row>
    <row r="239" spans="1:16" ht="14.25">
      <c r="A239" s="53">
        <v>204</v>
      </c>
      <c r="B239" s="53">
        <v>350581206</v>
      </c>
      <c r="C239" s="53" t="s">
        <v>493</v>
      </c>
      <c r="D239" s="53">
        <v>84711</v>
      </c>
      <c r="E239" s="56" t="s">
        <v>91</v>
      </c>
      <c r="F239" s="53" t="s">
        <v>114</v>
      </c>
      <c r="G239" s="53" t="s">
        <v>165</v>
      </c>
      <c r="H239" s="56" t="s">
        <v>395</v>
      </c>
      <c r="I239" s="53" t="s">
        <v>138</v>
      </c>
      <c r="J239" s="53"/>
      <c r="K239" s="53"/>
      <c r="L239" s="53" t="s">
        <v>90</v>
      </c>
      <c r="M239" s="53"/>
      <c r="N239" s="53"/>
      <c r="O239" s="53">
        <v>5370</v>
      </c>
      <c r="P239" s="53">
        <v>5370</v>
      </c>
    </row>
    <row r="240" spans="1:16" ht="14.25">
      <c r="A240" s="53">
        <v>205</v>
      </c>
      <c r="B240" s="53">
        <v>350581209</v>
      </c>
      <c r="C240" s="53" t="s">
        <v>494</v>
      </c>
      <c r="D240" s="53">
        <v>84711</v>
      </c>
      <c r="E240" s="56" t="s">
        <v>91</v>
      </c>
      <c r="F240" s="53" t="s">
        <v>114</v>
      </c>
      <c r="G240" s="53" t="s">
        <v>165</v>
      </c>
      <c r="H240" s="56" t="s">
        <v>395</v>
      </c>
      <c r="I240" s="53" t="s">
        <v>138</v>
      </c>
      <c r="J240" s="53"/>
      <c r="K240" s="53"/>
      <c r="L240" s="53" t="s">
        <v>90</v>
      </c>
      <c r="M240" s="53"/>
      <c r="N240" s="53">
        <v>426</v>
      </c>
      <c r="O240" s="53">
        <v>1559</v>
      </c>
      <c r="P240" s="53">
        <v>1985</v>
      </c>
    </row>
    <row r="241" spans="1:16" ht="14.25">
      <c r="A241" s="53">
        <v>206</v>
      </c>
      <c r="B241" s="53">
        <v>350581207</v>
      </c>
      <c r="C241" s="53" t="s">
        <v>495</v>
      </c>
      <c r="D241" s="53">
        <v>84711</v>
      </c>
      <c r="E241" s="56" t="s">
        <v>91</v>
      </c>
      <c r="F241" s="53" t="s">
        <v>114</v>
      </c>
      <c r="G241" s="53" t="s">
        <v>165</v>
      </c>
      <c r="H241" s="56" t="s">
        <v>395</v>
      </c>
      <c r="I241" s="53" t="s">
        <v>138</v>
      </c>
      <c r="J241" s="53"/>
      <c r="K241" s="53"/>
      <c r="L241" s="53" t="s">
        <v>90</v>
      </c>
      <c r="M241" s="53"/>
      <c r="N241" s="53"/>
      <c r="O241" s="53">
        <v>6333</v>
      </c>
      <c r="P241" s="53">
        <v>6333</v>
      </c>
    </row>
    <row r="242" spans="1:16" ht="14.25">
      <c r="A242" s="53">
        <v>207</v>
      </c>
      <c r="B242" s="53"/>
      <c r="C242" s="53" t="s">
        <v>496</v>
      </c>
      <c r="D242" s="53">
        <v>84711</v>
      </c>
      <c r="E242" s="56" t="s">
        <v>91</v>
      </c>
      <c r="F242" s="53" t="s">
        <v>114</v>
      </c>
      <c r="G242" s="53" t="s">
        <v>165</v>
      </c>
      <c r="H242" s="56" t="s">
        <v>395</v>
      </c>
      <c r="I242" s="56" t="s">
        <v>122</v>
      </c>
      <c r="J242" s="53"/>
      <c r="K242" s="53"/>
      <c r="L242" s="53" t="s">
        <v>90</v>
      </c>
      <c r="M242" s="53"/>
      <c r="N242" s="53"/>
      <c r="O242" s="53">
        <v>272</v>
      </c>
      <c r="P242" s="53">
        <v>272</v>
      </c>
    </row>
    <row r="243" spans="1:16" ht="14.25">
      <c r="A243" s="53">
        <v>208</v>
      </c>
      <c r="B243" s="53">
        <v>350525234</v>
      </c>
      <c r="C243" s="53" t="s">
        <v>497</v>
      </c>
      <c r="D243" s="53">
        <v>84711</v>
      </c>
      <c r="E243" s="56" t="s">
        <v>91</v>
      </c>
      <c r="F243" s="53" t="s">
        <v>114</v>
      </c>
      <c r="G243" s="53" t="s">
        <v>165</v>
      </c>
      <c r="H243" s="56" t="s">
        <v>116</v>
      </c>
      <c r="I243" s="53" t="s">
        <v>138</v>
      </c>
      <c r="J243" s="53"/>
      <c r="K243" s="53"/>
      <c r="L243" s="53" t="s">
        <v>90</v>
      </c>
      <c r="M243" s="53"/>
      <c r="N243" s="53"/>
      <c r="O243" s="53">
        <v>1060</v>
      </c>
      <c r="P243" s="53">
        <v>1060</v>
      </c>
    </row>
    <row r="244" spans="1:16" ht="14.25">
      <c r="A244" s="53">
        <v>209</v>
      </c>
      <c r="B244" s="53">
        <v>350525227</v>
      </c>
      <c r="C244" s="53" t="s">
        <v>498</v>
      </c>
      <c r="D244" s="53">
        <v>84711</v>
      </c>
      <c r="E244" s="56" t="s">
        <v>91</v>
      </c>
      <c r="F244" s="53" t="s">
        <v>114</v>
      </c>
      <c r="G244" s="53" t="s">
        <v>165</v>
      </c>
      <c r="H244" s="56" t="s">
        <v>116</v>
      </c>
      <c r="I244" s="56" t="s">
        <v>122</v>
      </c>
      <c r="J244" s="53"/>
      <c r="K244" s="53"/>
      <c r="L244" s="53" t="s">
        <v>90</v>
      </c>
      <c r="M244" s="53"/>
      <c r="N244" s="53"/>
      <c r="O244" s="53">
        <v>38</v>
      </c>
      <c r="P244" s="53">
        <v>38</v>
      </c>
    </row>
    <row r="245" spans="1:16" ht="14.25">
      <c r="A245" s="53">
        <v>210</v>
      </c>
      <c r="B245" s="53">
        <v>350525241</v>
      </c>
      <c r="C245" s="53" t="s">
        <v>499</v>
      </c>
      <c r="D245" s="53">
        <v>84711</v>
      </c>
      <c r="E245" s="56" t="s">
        <v>91</v>
      </c>
      <c r="F245" s="53" t="s">
        <v>114</v>
      </c>
      <c r="G245" s="53" t="s">
        <v>165</v>
      </c>
      <c r="H245" s="56" t="s">
        <v>116</v>
      </c>
      <c r="I245" s="56" t="s">
        <v>122</v>
      </c>
      <c r="J245" s="53"/>
      <c r="K245" s="53"/>
      <c r="L245" s="53" t="s">
        <v>90</v>
      </c>
      <c r="M245" s="53"/>
      <c r="N245" s="53"/>
      <c r="O245" s="53">
        <v>45</v>
      </c>
      <c r="P245" s="53">
        <v>45</v>
      </c>
    </row>
    <row r="246" spans="1:16" ht="14.25">
      <c r="A246" s="53">
        <v>211</v>
      </c>
      <c r="B246" s="53">
        <v>350525224</v>
      </c>
      <c r="C246" s="53" t="s">
        <v>500</v>
      </c>
      <c r="D246" s="53">
        <v>84711</v>
      </c>
      <c r="E246" s="56" t="s">
        <v>91</v>
      </c>
      <c r="F246" s="53" t="s">
        <v>114</v>
      </c>
      <c r="G246" s="53" t="s">
        <v>165</v>
      </c>
      <c r="H246" s="56" t="s">
        <v>116</v>
      </c>
      <c r="I246" s="56" t="s">
        <v>122</v>
      </c>
      <c r="J246" s="53"/>
      <c r="K246" s="53"/>
      <c r="L246" s="53" t="s">
        <v>90</v>
      </c>
      <c r="M246" s="53"/>
      <c r="N246" s="53"/>
      <c r="O246" s="53">
        <v>30</v>
      </c>
      <c r="P246" s="53">
        <v>30</v>
      </c>
    </row>
    <row r="247" spans="1:16" ht="14.25">
      <c r="A247" s="53">
        <v>212</v>
      </c>
      <c r="B247" s="53">
        <v>350525236</v>
      </c>
      <c r="C247" s="53" t="s">
        <v>501</v>
      </c>
      <c r="D247" s="53">
        <v>84711</v>
      </c>
      <c r="E247" s="56" t="s">
        <v>91</v>
      </c>
      <c r="F247" s="53" t="s">
        <v>114</v>
      </c>
      <c r="G247" s="53" t="s">
        <v>165</v>
      </c>
      <c r="H247" s="56" t="s">
        <v>116</v>
      </c>
      <c r="I247" s="56" t="s">
        <v>122</v>
      </c>
      <c r="J247" s="53"/>
      <c r="K247" s="53"/>
      <c r="L247" s="53" t="s">
        <v>90</v>
      </c>
      <c r="M247" s="53"/>
      <c r="N247" s="53"/>
      <c r="O247" s="53">
        <v>139</v>
      </c>
      <c r="P247" s="53">
        <v>139</v>
      </c>
    </row>
    <row r="248" spans="1:16" ht="14.25">
      <c r="A248" s="53">
        <v>213</v>
      </c>
      <c r="B248" s="53">
        <v>350525269</v>
      </c>
      <c r="C248" s="53" t="s">
        <v>502</v>
      </c>
      <c r="D248" s="53">
        <v>84711</v>
      </c>
      <c r="E248" s="56" t="s">
        <v>91</v>
      </c>
      <c r="F248" s="53" t="s">
        <v>114</v>
      </c>
      <c r="G248" s="56" t="s">
        <v>165</v>
      </c>
      <c r="H248" s="56" t="s">
        <v>129</v>
      </c>
      <c r="I248" s="56" t="s">
        <v>122</v>
      </c>
      <c r="J248" s="53"/>
      <c r="K248" s="53"/>
      <c r="L248" s="53" t="s">
        <v>90</v>
      </c>
      <c r="M248" s="53"/>
      <c r="N248" s="53"/>
      <c r="O248" s="53">
        <v>49</v>
      </c>
      <c r="P248" s="53">
        <v>49</v>
      </c>
    </row>
    <row r="249" spans="1:16" ht="14.25">
      <c r="A249" s="53">
        <v>214</v>
      </c>
      <c r="B249" s="53">
        <v>350525273</v>
      </c>
      <c r="C249" s="53" t="s">
        <v>503</v>
      </c>
      <c r="D249" s="53">
        <v>84711</v>
      </c>
      <c r="E249" s="56" t="s">
        <v>91</v>
      </c>
      <c r="F249" s="53" t="s">
        <v>114</v>
      </c>
      <c r="G249" s="53" t="s">
        <v>165</v>
      </c>
      <c r="H249" s="56" t="s">
        <v>116</v>
      </c>
      <c r="I249" s="56" t="s">
        <v>122</v>
      </c>
      <c r="J249" s="53"/>
      <c r="K249" s="53"/>
      <c r="L249" s="53" t="s">
        <v>90</v>
      </c>
      <c r="M249" s="53"/>
      <c r="N249" s="53"/>
      <c r="O249" s="53">
        <v>228</v>
      </c>
      <c r="P249" s="53">
        <v>228</v>
      </c>
    </row>
    <row r="250" spans="1:16" ht="14.25">
      <c r="A250" s="53">
        <v>215</v>
      </c>
      <c r="B250" s="53"/>
      <c r="C250" s="53" t="s">
        <v>504</v>
      </c>
      <c r="D250" s="53">
        <v>84711</v>
      </c>
      <c r="E250" s="56" t="s">
        <v>91</v>
      </c>
      <c r="F250" s="53" t="s">
        <v>114</v>
      </c>
      <c r="G250" s="56" t="s">
        <v>165</v>
      </c>
      <c r="H250" s="56" t="s">
        <v>129</v>
      </c>
      <c r="I250" s="56" t="s">
        <v>122</v>
      </c>
      <c r="J250" s="53"/>
      <c r="K250" s="53"/>
      <c r="L250" s="53" t="s">
        <v>90</v>
      </c>
      <c r="M250" s="53"/>
      <c r="N250" s="53"/>
      <c r="O250" s="53">
        <v>199</v>
      </c>
      <c r="P250" s="53">
        <v>199</v>
      </c>
    </row>
    <row r="251" spans="1:16" ht="14.25">
      <c r="A251" s="53">
        <v>216</v>
      </c>
      <c r="B251" s="53"/>
      <c r="C251" s="53" t="s">
        <v>505</v>
      </c>
      <c r="D251" s="53">
        <v>84711</v>
      </c>
      <c r="E251" s="56" t="s">
        <v>91</v>
      </c>
      <c r="F251" s="53" t="s">
        <v>114</v>
      </c>
      <c r="G251" s="56" t="s">
        <v>165</v>
      </c>
      <c r="H251" s="56" t="s">
        <v>116</v>
      </c>
      <c r="I251" s="56" t="s">
        <v>122</v>
      </c>
      <c r="J251" s="53"/>
      <c r="K251" s="53"/>
      <c r="L251" s="53" t="s">
        <v>90</v>
      </c>
      <c r="M251" s="53"/>
      <c r="N251" s="53"/>
      <c r="O251" s="53">
        <v>33</v>
      </c>
      <c r="P251" s="53">
        <v>33</v>
      </c>
    </row>
    <row r="252" spans="1:16" ht="14.25">
      <c r="A252" s="53">
        <v>217</v>
      </c>
      <c r="B252" s="53"/>
      <c r="C252" s="53" t="s">
        <v>506</v>
      </c>
      <c r="D252" s="53">
        <v>84711</v>
      </c>
      <c r="E252" s="56" t="s">
        <v>91</v>
      </c>
      <c r="F252" s="53" t="s">
        <v>114</v>
      </c>
      <c r="G252" s="56" t="s">
        <v>165</v>
      </c>
      <c r="H252" s="56" t="s">
        <v>116</v>
      </c>
      <c r="I252" s="56" t="s">
        <v>122</v>
      </c>
      <c r="J252" s="53"/>
      <c r="K252" s="53"/>
      <c r="L252" s="53" t="s">
        <v>90</v>
      </c>
      <c r="M252" s="53"/>
      <c r="N252" s="53"/>
      <c r="O252" s="53">
        <v>256</v>
      </c>
      <c r="P252" s="53">
        <v>256</v>
      </c>
    </row>
    <row r="253" spans="1:16" ht="14.25">
      <c r="A253" s="53">
        <v>218</v>
      </c>
      <c r="B253" s="53"/>
      <c r="C253" s="56" t="s">
        <v>507</v>
      </c>
      <c r="D253" s="53">
        <v>84711</v>
      </c>
      <c r="E253" s="56" t="s">
        <v>91</v>
      </c>
      <c r="F253" s="53" t="s">
        <v>114</v>
      </c>
      <c r="G253" s="56" t="s">
        <v>165</v>
      </c>
      <c r="H253" s="56" t="s">
        <v>129</v>
      </c>
      <c r="I253" s="56" t="s">
        <v>138</v>
      </c>
      <c r="J253" s="53"/>
      <c r="K253" s="53"/>
      <c r="L253" s="53" t="s">
        <v>90</v>
      </c>
      <c r="M253" s="53"/>
      <c r="N253" s="53"/>
      <c r="O253" s="53">
        <v>1322</v>
      </c>
      <c r="P253" s="53">
        <v>1322</v>
      </c>
    </row>
    <row r="254" spans="1:16" ht="14.25">
      <c r="A254" s="53">
        <v>219</v>
      </c>
      <c r="B254" s="53"/>
      <c r="C254" s="56" t="s">
        <v>508</v>
      </c>
      <c r="D254" s="53">
        <v>84711</v>
      </c>
      <c r="E254" s="56" t="s">
        <v>91</v>
      </c>
      <c r="F254" s="53" t="s">
        <v>114</v>
      </c>
      <c r="G254" s="56" t="s">
        <v>165</v>
      </c>
      <c r="H254" s="56" t="s">
        <v>129</v>
      </c>
      <c r="I254" s="56" t="s">
        <v>122</v>
      </c>
      <c r="J254" s="53"/>
      <c r="K254" s="53"/>
      <c r="L254" s="53" t="s">
        <v>90</v>
      </c>
      <c r="M254" s="53"/>
      <c r="N254" s="53"/>
      <c r="O254" s="53">
        <v>527</v>
      </c>
      <c r="P254" s="53">
        <v>527</v>
      </c>
    </row>
    <row r="255" spans="1:16" ht="23.25">
      <c r="A255" s="53" t="s">
        <v>509</v>
      </c>
      <c r="B255" s="53">
        <v>350500001</v>
      </c>
      <c r="C255" s="56" t="s">
        <v>510</v>
      </c>
      <c r="D255" s="53">
        <v>84712</v>
      </c>
      <c r="E255" s="56" t="s">
        <v>511</v>
      </c>
      <c r="F255" s="53" t="s">
        <v>114</v>
      </c>
      <c r="G255" s="56" t="s">
        <v>165</v>
      </c>
      <c r="H255" s="56" t="s">
        <v>157</v>
      </c>
      <c r="I255" s="56" t="s">
        <v>138</v>
      </c>
      <c r="J255" s="56" t="s">
        <v>512</v>
      </c>
      <c r="K255" s="53"/>
      <c r="L255" s="53" t="s">
        <v>90</v>
      </c>
      <c r="M255" s="53"/>
      <c r="N255" s="53"/>
      <c r="O255" s="53">
        <v>830</v>
      </c>
      <c r="P255" s="53">
        <v>830</v>
      </c>
    </row>
    <row r="256" spans="1:16" ht="24.75">
      <c r="A256" s="53" t="s">
        <v>513</v>
      </c>
      <c r="B256" s="53">
        <v>350524201</v>
      </c>
      <c r="C256" s="53" t="s">
        <v>514</v>
      </c>
      <c r="D256" s="53">
        <v>84712</v>
      </c>
      <c r="E256" s="56" t="s">
        <v>511</v>
      </c>
      <c r="F256" s="56" t="s">
        <v>132</v>
      </c>
      <c r="G256" s="56" t="s">
        <v>165</v>
      </c>
      <c r="H256" s="53" t="s">
        <v>133</v>
      </c>
      <c r="I256" s="53" t="s">
        <v>190</v>
      </c>
      <c r="J256" s="53" t="s">
        <v>449</v>
      </c>
      <c r="K256" s="53"/>
      <c r="L256" s="53" t="s">
        <v>90</v>
      </c>
      <c r="M256" s="53">
        <v>1366</v>
      </c>
      <c r="N256" s="53">
        <v>1369</v>
      </c>
      <c r="O256" s="53"/>
      <c r="P256" s="53">
        <v>2025</v>
      </c>
    </row>
    <row r="257" spans="1:16" ht="24.75">
      <c r="A257" s="53" t="s">
        <v>515</v>
      </c>
      <c r="B257" s="53">
        <v>350524315</v>
      </c>
      <c r="C257" s="53" t="s">
        <v>516</v>
      </c>
      <c r="D257" s="53">
        <v>84712</v>
      </c>
      <c r="E257" s="56" t="s">
        <v>511</v>
      </c>
      <c r="F257" s="56" t="s">
        <v>132</v>
      </c>
      <c r="G257" s="56" t="s">
        <v>165</v>
      </c>
      <c r="H257" s="53" t="s">
        <v>133</v>
      </c>
      <c r="I257" s="53" t="s">
        <v>117</v>
      </c>
      <c r="J257" s="53" t="s">
        <v>449</v>
      </c>
      <c r="K257" s="53">
        <v>30</v>
      </c>
      <c r="L257" s="53" t="s">
        <v>90</v>
      </c>
      <c r="M257" s="53">
        <v>882</v>
      </c>
      <c r="N257" s="53">
        <v>921</v>
      </c>
      <c r="O257" s="53"/>
      <c r="P257" s="53">
        <v>974</v>
      </c>
    </row>
    <row r="258" spans="1:16" ht="23.25">
      <c r="A258" s="53">
        <v>223</v>
      </c>
      <c r="B258" s="53">
        <v>350524201</v>
      </c>
      <c r="C258" s="53" t="s">
        <v>517</v>
      </c>
      <c r="D258" s="53">
        <v>84712</v>
      </c>
      <c r="E258" s="53" t="s">
        <v>511</v>
      </c>
      <c r="F258" s="56" t="s">
        <v>132</v>
      </c>
      <c r="G258" s="56" t="s">
        <v>165</v>
      </c>
      <c r="H258" s="56" t="s">
        <v>116</v>
      </c>
      <c r="I258" s="53" t="s">
        <v>313</v>
      </c>
      <c r="J258" s="53" t="s">
        <v>518</v>
      </c>
      <c r="K258" s="53">
        <v>30</v>
      </c>
      <c r="L258" s="53" t="s">
        <v>90</v>
      </c>
      <c r="M258" s="53">
        <v>1398</v>
      </c>
      <c r="N258" s="53">
        <v>1472</v>
      </c>
      <c r="O258" s="53"/>
      <c r="P258" s="53">
        <v>1472</v>
      </c>
    </row>
    <row r="259" spans="1:16" ht="24.75">
      <c r="A259" s="53">
        <v>224</v>
      </c>
      <c r="B259" s="53">
        <v>350521263</v>
      </c>
      <c r="C259" s="56" t="s">
        <v>519</v>
      </c>
      <c r="D259" s="53">
        <v>84712</v>
      </c>
      <c r="E259" s="56" t="s">
        <v>511</v>
      </c>
      <c r="F259" s="56" t="s">
        <v>132</v>
      </c>
      <c r="G259" s="56" t="s">
        <v>165</v>
      </c>
      <c r="H259" s="56" t="s">
        <v>116</v>
      </c>
      <c r="I259" s="53" t="s">
        <v>138</v>
      </c>
      <c r="J259" s="53" t="s">
        <v>449</v>
      </c>
      <c r="K259" s="53"/>
      <c r="L259" s="53" t="s">
        <v>90</v>
      </c>
      <c r="M259" s="53"/>
      <c r="N259" s="53"/>
      <c r="O259" s="53">
        <v>520</v>
      </c>
      <c r="P259" s="53">
        <v>520</v>
      </c>
    </row>
    <row r="260" spans="1:16" ht="24.75">
      <c r="A260" s="53">
        <v>225</v>
      </c>
      <c r="B260" s="53">
        <v>350521287</v>
      </c>
      <c r="C260" s="56" t="s">
        <v>520</v>
      </c>
      <c r="D260" s="53">
        <v>84712</v>
      </c>
      <c r="E260" s="56" t="s">
        <v>511</v>
      </c>
      <c r="F260" s="56" t="s">
        <v>132</v>
      </c>
      <c r="G260" s="56" t="s">
        <v>165</v>
      </c>
      <c r="H260" s="53" t="s">
        <v>133</v>
      </c>
      <c r="I260" s="53" t="s">
        <v>138</v>
      </c>
      <c r="J260" s="53" t="s">
        <v>449</v>
      </c>
      <c r="K260" s="53"/>
      <c r="L260" s="53" t="s">
        <v>90</v>
      </c>
      <c r="M260" s="53"/>
      <c r="N260" s="53"/>
      <c r="O260" s="53">
        <v>478</v>
      </c>
      <c r="P260" s="53">
        <v>478</v>
      </c>
    </row>
    <row r="261" spans="1:16" ht="24.75">
      <c r="A261" s="53">
        <v>226</v>
      </c>
      <c r="B261" s="53"/>
      <c r="C261" s="56" t="s">
        <v>521</v>
      </c>
      <c r="D261" s="53">
        <v>84712</v>
      </c>
      <c r="E261" s="56" t="s">
        <v>511</v>
      </c>
      <c r="F261" s="56" t="s">
        <v>132</v>
      </c>
      <c r="G261" s="56" t="s">
        <v>165</v>
      </c>
      <c r="H261" s="56" t="s">
        <v>116</v>
      </c>
      <c r="I261" s="56" t="s">
        <v>122</v>
      </c>
      <c r="J261" s="53" t="s">
        <v>449</v>
      </c>
      <c r="K261" s="53"/>
      <c r="L261" s="53" t="s">
        <v>90</v>
      </c>
      <c r="M261" s="53"/>
      <c r="N261" s="53"/>
      <c r="O261" s="53">
        <v>20</v>
      </c>
      <c r="P261" s="53">
        <v>20</v>
      </c>
    </row>
    <row r="262" spans="1:16" ht="24.75">
      <c r="A262" s="53">
        <v>227</v>
      </c>
      <c r="B262" s="53"/>
      <c r="C262" s="56" t="s">
        <v>522</v>
      </c>
      <c r="D262" s="53">
        <v>84712</v>
      </c>
      <c r="E262" s="56" t="s">
        <v>511</v>
      </c>
      <c r="F262" s="53" t="s">
        <v>114</v>
      </c>
      <c r="G262" s="56" t="s">
        <v>165</v>
      </c>
      <c r="H262" s="56" t="s">
        <v>116</v>
      </c>
      <c r="I262" s="56" t="s">
        <v>122</v>
      </c>
      <c r="J262" s="53" t="s">
        <v>449</v>
      </c>
      <c r="K262" s="53"/>
      <c r="L262" s="53" t="s">
        <v>90</v>
      </c>
      <c r="M262" s="53"/>
      <c r="N262" s="53"/>
      <c r="O262" s="53">
        <v>25</v>
      </c>
      <c r="P262" s="53">
        <v>25</v>
      </c>
    </row>
    <row r="263" spans="1:16" ht="24.75">
      <c r="A263" s="53" t="s">
        <v>523</v>
      </c>
      <c r="B263" s="53">
        <v>350582004</v>
      </c>
      <c r="C263" s="56" t="s">
        <v>524</v>
      </c>
      <c r="D263" s="53">
        <v>84712</v>
      </c>
      <c r="E263" s="56" t="s">
        <v>511</v>
      </c>
      <c r="F263" s="53" t="s">
        <v>114</v>
      </c>
      <c r="G263" s="56" t="s">
        <v>165</v>
      </c>
      <c r="H263" s="53" t="s">
        <v>116</v>
      </c>
      <c r="I263" s="53" t="s">
        <v>174</v>
      </c>
      <c r="J263" s="53" t="s">
        <v>449</v>
      </c>
      <c r="K263" s="53">
        <v>40</v>
      </c>
      <c r="L263" s="53" t="s">
        <v>90</v>
      </c>
      <c r="M263" s="53"/>
      <c r="N263" s="53"/>
      <c r="O263" s="53">
        <v>2800</v>
      </c>
      <c r="P263" s="53">
        <v>3060</v>
      </c>
    </row>
    <row r="264" spans="1:16" ht="24.75">
      <c r="A264" s="53">
        <v>229</v>
      </c>
      <c r="B264" s="53">
        <v>350582222</v>
      </c>
      <c r="C264" s="53" t="s">
        <v>525</v>
      </c>
      <c r="D264" s="53">
        <v>84712</v>
      </c>
      <c r="E264" s="56" t="s">
        <v>511</v>
      </c>
      <c r="F264" s="53" t="s">
        <v>114</v>
      </c>
      <c r="G264" s="56" t="s">
        <v>165</v>
      </c>
      <c r="H264" s="53" t="s">
        <v>116</v>
      </c>
      <c r="I264" s="53" t="s">
        <v>138</v>
      </c>
      <c r="J264" s="53" t="s">
        <v>449</v>
      </c>
      <c r="K264" s="53">
        <v>20</v>
      </c>
      <c r="L264" s="53" t="s">
        <v>90</v>
      </c>
      <c r="M264" s="53"/>
      <c r="N264" s="53"/>
      <c r="O264" s="53">
        <v>497</v>
      </c>
      <c r="P264" s="53">
        <v>497</v>
      </c>
    </row>
    <row r="265" spans="1:16" ht="24.75">
      <c r="A265" s="53">
        <v>230</v>
      </c>
      <c r="B265" s="53">
        <v>350582239</v>
      </c>
      <c r="C265" s="53" t="s">
        <v>526</v>
      </c>
      <c r="D265" s="53">
        <v>84712</v>
      </c>
      <c r="E265" s="56" t="s">
        <v>511</v>
      </c>
      <c r="F265" s="53" t="s">
        <v>114</v>
      </c>
      <c r="G265" s="56" t="s">
        <v>165</v>
      </c>
      <c r="H265" s="53" t="s">
        <v>116</v>
      </c>
      <c r="I265" s="53" t="s">
        <v>174</v>
      </c>
      <c r="J265" s="53" t="s">
        <v>449</v>
      </c>
      <c r="K265" s="53">
        <v>31</v>
      </c>
      <c r="L265" s="53" t="s">
        <v>90</v>
      </c>
      <c r="M265" s="53"/>
      <c r="N265" s="53"/>
      <c r="O265" s="53">
        <v>258</v>
      </c>
      <c r="P265" s="53">
        <v>258</v>
      </c>
    </row>
    <row r="266" spans="1:16" ht="24.75">
      <c r="A266" s="53">
        <v>231</v>
      </c>
      <c r="B266" s="53">
        <v>350582234</v>
      </c>
      <c r="C266" s="53" t="s">
        <v>527</v>
      </c>
      <c r="D266" s="53">
        <v>84712</v>
      </c>
      <c r="E266" s="56" t="s">
        <v>511</v>
      </c>
      <c r="F266" s="53" t="s">
        <v>114</v>
      </c>
      <c r="G266" s="56" t="s">
        <v>165</v>
      </c>
      <c r="H266" s="53" t="s">
        <v>116</v>
      </c>
      <c r="I266" s="53" t="s">
        <v>313</v>
      </c>
      <c r="J266" s="53" t="s">
        <v>449</v>
      </c>
      <c r="K266" s="53">
        <v>26</v>
      </c>
      <c r="L266" s="53" t="s">
        <v>90</v>
      </c>
      <c r="M266" s="53"/>
      <c r="N266" s="53"/>
      <c r="O266" s="53">
        <v>654</v>
      </c>
      <c r="P266" s="53">
        <v>654</v>
      </c>
    </row>
    <row r="267" spans="1:16" ht="24.75">
      <c r="A267" s="53">
        <v>232</v>
      </c>
      <c r="B267" s="53">
        <v>350582226</v>
      </c>
      <c r="C267" s="53" t="s">
        <v>528</v>
      </c>
      <c r="D267" s="53">
        <v>84712</v>
      </c>
      <c r="E267" s="56" t="s">
        <v>511</v>
      </c>
      <c r="F267" s="53" t="s">
        <v>114</v>
      </c>
      <c r="G267" s="56" t="s">
        <v>165</v>
      </c>
      <c r="H267" s="53" t="s">
        <v>116</v>
      </c>
      <c r="I267" s="56" t="s">
        <v>122</v>
      </c>
      <c r="J267" s="53" t="s">
        <v>449</v>
      </c>
      <c r="K267" s="53">
        <v>25</v>
      </c>
      <c r="L267" s="53" t="s">
        <v>90</v>
      </c>
      <c r="M267" s="53"/>
      <c r="N267" s="53"/>
      <c r="O267" s="53">
        <v>126</v>
      </c>
      <c r="P267" s="53">
        <v>126</v>
      </c>
    </row>
    <row r="268" spans="1:16" ht="24.75">
      <c r="A268" s="53" t="s">
        <v>529</v>
      </c>
      <c r="B268" s="53">
        <v>350583243</v>
      </c>
      <c r="C268" s="53" t="s">
        <v>530</v>
      </c>
      <c r="D268" s="53">
        <v>84712</v>
      </c>
      <c r="E268" s="56" t="s">
        <v>511</v>
      </c>
      <c r="F268" s="53" t="s">
        <v>114</v>
      </c>
      <c r="G268" s="56" t="s">
        <v>165</v>
      </c>
      <c r="H268" s="53" t="s">
        <v>133</v>
      </c>
      <c r="I268" s="56" t="s">
        <v>122</v>
      </c>
      <c r="J268" s="53" t="s">
        <v>449</v>
      </c>
      <c r="K268" s="53">
        <v>25</v>
      </c>
      <c r="L268" s="53" t="s">
        <v>90</v>
      </c>
      <c r="M268" s="53"/>
      <c r="N268" s="53"/>
      <c r="O268" s="53">
        <v>16</v>
      </c>
      <c r="P268" s="53">
        <v>16</v>
      </c>
    </row>
    <row r="269" spans="1:16" ht="24.75">
      <c r="A269" s="53" t="s">
        <v>531</v>
      </c>
      <c r="B269" s="53">
        <v>350583221</v>
      </c>
      <c r="C269" s="56" t="s">
        <v>532</v>
      </c>
      <c r="D269" s="53">
        <v>84712</v>
      </c>
      <c r="E269" s="56" t="s">
        <v>511</v>
      </c>
      <c r="F269" s="53" t="s">
        <v>114</v>
      </c>
      <c r="G269" s="53" t="s">
        <v>165</v>
      </c>
      <c r="H269" s="53" t="s">
        <v>133</v>
      </c>
      <c r="I269" s="56" t="s">
        <v>122</v>
      </c>
      <c r="J269" s="53" t="s">
        <v>449</v>
      </c>
      <c r="K269" s="53">
        <v>48</v>
      </c>
      <c r="L269" s="53" t="s">
        <v>90</v>
      </c>
      <c r="M269" s="53"/>
      <c r="N269" s="53"/>
      <c r="O269" s="53">
        <v>11</v>
      </c>
      <c r="P269" s="53">
        <v>11</v>
      </c>
    </row>
    <row r="270" spans="1:16" ht="24.75">
      <c r="A270" s="53">
        <v>235</v>
      </c>
      <c r="B270" s="53">
        <v>350583222</v>
      </c>
      <c r="C270" s="56" t="s">
        <v>533</v>
      </c>
      <c r="D270" s="53">
        <v>84712</v>
      </c>
      <c r="E270" s="56" t="s">
        <v>511</v>
      </c>
      <c r="F270" s="53" t="s">
        <v>114</v>
      </c>
      <c r="G270" s="53" t="s">
        <v>165</v>
      </c>
      <c r="H270" s="53" t="s">
        <v>133</v>
      </c>
      <c r="I270" s="56" t="s">
        <v>122</v>
      </c>
      <c r="J270" s="53" t="s">
        <v>449</v>
      </c>
      <c r="K270" s="53"/>
      <c r="L270" s="53" t="s">
        <v>90</v>
      </c>
      <c r="M270" s="53"/>
      <c r="N270" s="53"/>
      <c r="O270" s="53">
        <v>28</v>
      </c>
      <c r="P270" s="53">
        <v>28</v>
      </c>
    </row>
    <row r="271" spans="1:16" ht="24.75">
      <c r="A271" s="53">
        <v>236</v>
      </c>
      <c r="B271" s="53">
        <v>350583307</v>
      </c>
      <c r="C271" s="53" t="s">
        <v>534</v>
      </c>
      <c r="D271" s="53">
        <v>84712</v>
      </c>
      <c r="E271" s="56" t="s">
        <v>511</v>
      </c>
      <c r="F271" s="53" t="s">
        <v>114</v>
      </c>
      <c r="G271" s="53" t="s">
        <v>165</v>
      </c>
      <c r="H271" s="53" t="s">
        <v>133</v>
      </c>
      <c r="I271" s="56" t="s">
        <v>122</v>
      </c>
      <c r="J271" s="53" t="s">
        <v>449</v>
      </c>
      <c r="K271" s="53"/>
      <c r="L271" s="53" t="s">
        <v>90</v>
      </c>
      <c r="M271" s="53"/>
      <c r="N271" s="53"/>
      <c r="O271" s="53">
        <v>173</v>
      </c>
      <c r="P271" s="53">
        <v>173</v>
      </c>
    </row>
    <row r="272" spans="1:16" ht="24.75">
      <c r="A272" s="53">
        <v>237</v>
      </c>
      <c r="B272" s="53">
        <v>350583358</v>
      </c>
      <c r="C272" s="53" t="s">
        <v>535</v>
      </c>
      <c r="D272" s="53">
        <v>84712</v>
      </c>
      <c r="E272" s="56" t="s">
        <v>511</v>
      </c>
      <c r="F272" s="53" t="s">
        <v>114</v>
      </c>
      <c r="G272" s="53" t="s">
        <v>165</v>
      </c>
      <c r="H272" s="53" t="s">
        <v>133</v>
      </c>
      <c r="I272" s="56" t="s">
        <v>138</v>
      </c>
      <c r="J272" s="53" t="s">
        <v>449</v>
      </c>
      <c r="K272" s="53"/>
      <c r="L272" s="53" t="s">
        <v>90</v>
      </c>
      <c r="M272" s="53"/>
      <c r="N272" s="53"/>
      <c r="O272" s="53">
        <v>1059</v>
      </c>
      <c r="P272" s="53">
        <v>1059</v>
      </c>
    </row>
    <row r="273" spans="1:16" ht="24.75">
      <c r="A273" s="53">
        <v>238</v>
      </c>
      <c r="B273" s="53" t="s">
        <v>345</v>
      </c>
      <c r="C273" s="56" t="s">
        <v>536</v>
      </c>
      <c r="D273" s="53">
        <v>84712</v>
      </c>
      <c r="E273" s="56" t="s">
        <v>511</v>
      </c>
      <c r="F273" s="53" t="s">
        <v>114</v>
      </c>
      <c r="G273" s="56" t="s">
        <v>165</v>
      </c>
      <c r="H273" s="53" t="s">
        <v>334</v>
      </c>
      <c r="I273" s="53" t="s">
        <v>190</v>
      </c>
      <c r="J273" s="53" t="s">
        <v>449</v>
      </c>
      <c r="K273" s="53"/>
      <c r="L273" s="53" t="s">
        <v>90</v>
      </c>
      <c r="M273" s="53"/>
      <c r="N273" s="53"/>
      <c r="O273" s="53">
        <v>6458</v>
      </c>
      <c r="P273" s="53">
        <v>6458</v>
      </c>
    </row>
    <row r="274" spans="1:16" ht="24.75">
      <c r="A274" s="53" t="s">
        <v>537</v>
      </c>
      <c r="B274" s="53">
        <v>350505203</v>
      </c>
      <c r="C274" s="56" t="s">
        <v>538</v>
      </c>
      <c r="D274" s="53">
        <v>84712</v>
      </c>
      <c r="E274" s="56" t="s">
        <v>511</v>
      </c>
      <c r="F274" s="53" t="s">
        <v>114</v>
      </c>
      <c r="G274" s="56" t="s">
        <v>165</v>
      </c>
      <c r="H274" s="56" t="s">
        <v>116</v>
      </c>
      <c r="I274" s="56" t="s">
        <v>122</v>
      </c>
      <c r="J274" s="53" t="s">
        <v>449</v>
      </c>
      <c r="K274" s="53">
        <v>35</v>
      </c>
      <c r="L274" s="53" t="s">
        <v>90</v>
      </c>
      <c r="M274" s="53"/>
      <c r="N274" s="53"/>
      <c r="O274" s="53">
        <v>7</v>
      </c>
      <c r="P274" s="53">
        <v>7</v>
      </c>
    </row>
    <row r="275" spans="1:16" ht="24.75">
      <c r="A275" s="53">
        <v>240</v>
      </c>
      <c r="B275" s="53">
        <v>350505202</v>
      </c>
      <c r="C275" s="53" t="s">
        <v>539</v>
      </c>
      <c r="D275" s="53">
        <v>84712</v>
      </c>
      <c r="E275" s="56" t="s">
        <v>511</v>
      </c>
      <c r="F275" s="53" t="s">
        <v>114</v>
      </c>
      <c r="G275" s="53" t="s">
        <v>165</v>
      </c>
      <c r="H275" s="53" t="s">
        <v>116</v>
      </c>
      <c r="I275" s="56" t="s">
        <v>138</v>
      </c>
      <c r="J275" s="53" t="s">
        <v>449</v>
      </c>
      <c r="K275" s="53"/>
      <c r="L275" s="53" t="s">
        <v>90</v>
      </c>
      <c r="M275" s="53"/>
      <c r="N275" s="53"/>
      <c r="O275" s="53">
        <v>370</v>
      </c>
      <c r="P275" s="53">
        <v>370</v>
      </c>
    </row>
    <row r="276" spans="1:16" ht="24.75">
      <c r="A276" s="53">
        <v>241</v>
      </c>
      <c r="B276" s="53">
        <v>350535216</v>
      </c>
      <c r="C276" s="53" t="s">
        <v>540</v>
      </c>
      <c r="D276" s="53">
        <v>84712</v>
      </c>
      <c r="E276" s="56" t="s">
        <v>511</v>
      </c>
      <c r="F276" s="53" t="s">
        <v>114</v>
      </c>
      <c r="G276" s="53" t="s">
        <v>165</v>
      </c>
      <c r="H276" s="53" t="s">
        <v>133</v>
      </c>
      <c r="I276" s="56" t="s">
        <v>122</v>
      </c>
      <c r="J276" s="53" t="s">
        <v>449</v>
      </c>
      <c r="K276" s="53"/>
      <c r="L276" s="53" t="s">
        <v>90</v>
      </c>
      <c r="M276" s="53"/>
      <c r="N276" s="53"/>
      <c r="O276" s="53">
        <v>61</v>
      </c>
      <c r="P276" s="53">
        <v>61</v>
      </c>
    </row>
    <row r="277" spans="1:16" ht="24.75">
      <c r="A277" s="53">
        <v>242</v>
      </c>
      <c r="B277" s="53"/>
      <c r="C277" s="56" t="s">
        <v>541</v>
      </c>
      <c r="D277" s="53">
        <v>84712</v>
      </c>
      <c r="E277" s="56" t="s">
        <v>511</v>
      </c>
      <c r="F277" s="53" t="s">
        <v>114</v>
      </c>
      <c r="G277" s="53" t="s">
        <v>165</v>
      </c>
      <c r="H277" s="56" t="s">
        <v>116</v>
      </c>
      <c r="I277" s="56" t="s">
        <v>122</v>
      </c>
      <c r="J277" s="53" t="s">
        <v>449</v>
      </c>
      <c r="K277" s="53"/>
      <c r="L277" s="53" t="s">
        <v>90</v>
      </c>
      <c r="M277" s="53"/>
      <c r="N277" s="53"/>
      <c r="O277" s="53">
        <v>71</v>
      </c>
      <c r="P277" s="53">
        <v>71</v>
      </c>
    </row>
    <row r="278" spans="1:16" ht="24.75">
      <c r="A278" s="53">
        <v>243</v>
      </c>
      <c r="B278" s="53"/>
      <c r="C278" s="220" t="s">
        <v>542</v>
      </c>
      <c r="D278" s="53">
        <v>84712</v>
      </c>
      <c r="E278" s="56" t="s">
        <v>511</v>
      </c>
      <c r="F278" s="53" t="s">
        <v>114</v>
      </c>
      <c r="G278" s="53" t="s">
        <v>165</v>
      </c>
      <c r="H278" s="56" t="s">
        <v>116</v>
      </c>
      <c r="I278" s="56" t="s">
        <v>138</v>
      </c>
      <c r="J278" s="53" t="s">
        <v>449</v>
      </c>
      <c r="K278" s="53"/>
      <c r="L278" s="53" t="s">
        <v>90</v>
      </c>
      <c r="M278" s="53"/>
      <c r="N278" s="53"/>
      <c r="O278" s="53"/>
      <c r="P278" s="53">
        <v>186</v>
      </c>
    </row>
    <row r="279" spans="1:16" ht="14.25">
      <c r="A279" s="53">
        <v>244</v>
      </c>
      <c r="B279" s="53"/>
      <c r="C279" s="56" t="s">
        <v>543</v>
      </c>
      <c r="D279" s="53">
        <v>84853</v>
      </c>
      <c r="E279" s="56" t="s">
        <v>94</v>
      </c>
      <c r="F279" s="53" t="s">
        <v>114</v>
      </c>
      <c r="G279" s="56" t="s">
        <v>165</v>
      </c>
      <c r="H279" s="56" t="s">
        <v>129</v>
      </c>
      <c r="I279" s="56" t="s">
        <v>122</v>
      </c>
      <c r="J279" s="53"/>
      <c r="K279" s="53"/>
      <c r="L279" s="53" t="s">
        <v>90</v>
      </c>
      <c r="M279" s="53"/>
      <c r="N279" s="53"/>
      <c r="O279" s="53">
        <v>600</v>
      </c>
      <c r="P279" s="53">
        <v>600</v>
      </c>
    </row>
    <row r="280" spans="1:16" ht="14.25">
      <c r="A280" s="53">
        <v>245</v>
      </c>
      <c r="B280" s="53"/>
      <c r="C280" s="53" t="s">
        <v>544</v>
      </c>
      <c r="D280" s="53">
        <v>84853</v>
      </c>
      <c r="E280" s="56" t="s">
        <v>94</v>
      </c>
      <c r="F280" s="53" t="s">
        <v>114</v>
      </c>
      <c r="G280" s="56" t="s">
        <v>165</v>
      </c>
      <c r="H280" s="56" t="s">
        <v>129</v>
      </c>
      <c r="I280" s="56" t="s">
        <v>122</v>
      </c>
      <c r="J280" s="53"/>
      <c r="K280" s="53"/>
      <c r="L280" s="53" t="s">
        <v>90</v>
      </c>
      <c r="M280" s="53"/>
      <c r="N280" s="53"/>
      <c r="O280" s="53">
        <v>256</v>
      </c>
      <c r="P280" s="53">
        <v>256</v>
      </c>
    </row>
    <row r="281" spans="1:16" ht="14.25">
      <c r="A281" s="53">
        <v>246</v>
      </c>
      <c r="B281" s="53"/>
      <c r="C281" s="53" t="s">
        <v>545</v>
      </c>
      <c r="D281" s="53">
        <v>84853</v>
      </c>
      <c r="E281" s="56" t="s">
        <v>94</v>
      </c>
      <c r="F281" s="53" t="s">
        <v>114</v>
      </c>
      <c r="G281" s="56" t="s">
        <v>165</v>
      </c>
      <c r="H281" s="56" t="s">
        <v>116</v>
      </c>
      <c r="I281" s="56" t="s">
        <v>122</v>
      </c>
      <c r="J281" s="53"/>
      <c r="K281" s="53"/>
      <c r="L281" s="53" t="s">
        <v>90</v>
      </c>
      <c r="M281" s="53"/>
      <c r="N281" s="53"/>
      <c r="O281" s="53">
        <v>222</v>
      </c>
      <c r="P281" s="53">
        <v>222</v>
      </c>
    </row>
    <row r="282" spans="1:16" ht="14.25">
      <c r="A282" s="53">
        <v>247</v>
      </c>
      <c r="B282" s="53"/>
      <c r="C282" s="53" t="s">
        <v>546</v>
      </c>
      <c r="D282" s="53">
        <v>84853</v>
      </c>
      <c r="E282" s="56" t="s">
        <v>94</v>
      </c>
      <c r="F282" s="53" t="s">
        <v>114</v>
      </c>
      <c r="G282" s="56" t="s">
        <v>165</v>
      </c>
      <c r="H282" s="56" t="s">
        <v>116</v>
      </c>
      <c r="I282" s="56" t="s">
        <v>122</v>
      </c>
      <c r="J282" s="53"/>
      <c r="K282" s="53"/>
      <c r="L282" s="53" t="s">
        <v>90</v>
      </c>
      <c r="M282" s="53"/>
      <c r="N282" s="53"/>
      <c r="O282" s="53">
        <v>146</v>
      </c>
      <c r="P282" s="53">
        <v>146</v>
      </c>
    </row>
    <row r="283" spans="1:16" ht="14.25">
      <c r="A283" s="53">
        <v>248</v>
      </c>
      <c r="B283" s="53"/>
      <c r="C283" s="53" t="s">
        <v>547</v>
      </c>
      <c r="D283" s="53">
        <v>84853</v>
      </c>
      <c r="E283" s="56" t="s">
        <v>94</v>
      </c>
      <c r="F283" s="53" t="s">
        <v>114</v>
      </c>
      <c r="G283" s="56" t="s">
        <v>165</v>
      </c>
      <c r="H283" s="53" t="s">
        <v>334</v>
      </c>
      <c r="I283" s="56" t="s">
        <v>122</v>
      </c>
      <c r="J283" s="53"/>
      <c r="K283" s="53"/>
      <c r="L283" s="53" t="s">
        <v>90</v>
      </c>
      <c r="M283" s="53"/>
      <c r="N283" s="53"/>
      <c r="O283" s="53">
        <v>241</v>
      </c>
      <c r="P283" s="53">
        <v>241</v>
      </c>
    </row>
    <row r="284" spans="1:16" ht="14.25">
      <c r="A284" s="53">
        <v>249</v>
      </c>
      <c r="B284" s="53"/>
      <c r="C284" s="53" t="s">
        <v>548</v>
      </c>
      <c r="D284" s="53">
        <v>84853</v>
      </c>
      <c r="E284" s="56" t="s">
        <v>94</v>
      </c>
      <c r="F284" s="53" t="s">
        <v>114</v>
      </c>
      <c r="G284" s="56" t="s">
        <v>165</v>
      </c>
      <c r="H284" s="53" t="s">
        <v>334</v>
      </c>
      <c r="I284" s="56" t="s">
        <v>122</v>
      </c>
      <c r="J284" s="53"/>
      <c r="K284" s="53"/>
      <c r="L284" s="53" t="s">
        <v>90</v>
      </c>
      <c r="M284" s="53"/>
      <c r="N284" s="53"/>
      <c r="O284" s="53">
        <v>915</v>
      </c>
      <c r="P284" s="53">
        <v>915</v>
      </c>
    </row>
    <row r="285" spans="1:16" ht="14.25">
      <c r="A285" s="53">
        <v>250</v>
      </c>
      <c r="B285" s="53"/>
      <c r="C285" s="53" t="s">
        <v>549</v>
      </c>
      <c r="D285" s="53">
        <v>84853</v>
      </c>
      <c r="E285" s="56" t="s">
        <v>94</v>
      </c>
      <c r="F285" s="53" t="s">
        <v>114</v>
      </c>
      <c r="G285" s="56" t="s">
        <v>165</v>
      </c>
      <c r="H285" s="53" t="s">
        <v>334</v>
      </c>
      <c r="I285" s="56" t="s">
        <v>122</v>
      </c>
      <c r="J285" s="53"/>
      <c r="K285" s="53"/>
      <c r="L285" s="53" t="s">
        <v>90</v>
      </c>
      <c r="M285" s="53"/>
      <c r="N285" s="53"/>
      <c r="O285" s="53">
        <v>591</v>
      </c>
      <c r="P285" s="53">
        <v>591</v>
      </c>
    </row>
    <row r="286" spans="1:16" ht="14.25">
      <c r="A286" s="53">
        <v>251</v>
      </c>
      <c r="B286" s="53">
        <v>350504215</v>
      </c>
      <c r="C286" s="53" t="s">
        <v>550</v>
      </c>
      <c r="D286" s="53">
        <v>84853</v>
      </c>
      <c r="E286" s="56" t="s">
        <v>94</v>
      </c>
      <c r="F286" s="53" t="s">
        <v>114</v>
      </c>
      <c r="G286" s="56" t="s">
        <v>165</v>
      </c>
      <c r="H286" s="56" t="s">
        <v>116</v>
      </c>
      <c r="I286" s="56" t="s">
        <v>122</v>
      </c>
      <c r="J286" s="53"/>
      <c r="K286" s="53"/>
      <c r="L286" s="53" t="s">
        <v>90</v>
      </c>
      <c r="M286" s="53"/>
      <c r="N286" s="53"/>
      <c r="O286" s="53">
        <v>496</v>
      </c>
      <c r="P286" s="53">
        <v>496</v>
      </c>
    </row>
    <row r="287" spans="1:16" ht="14.25">
      <c r="A287" s="53">
        <v>252</v>
      </c>
      <c r="B287" s="53"/>
      <c r="C287" s="56" t="s">
        <v>551</v>
      </c>
      <c r="D287" s="53">
        <v>84853</v>
      </c>
      <c r="E287" s="56" t="s">
        <v>94</v>
      </c>
      <c r="F287" s="53" t="s">
        <v>114</v>
      </c>
      <c r="G287" s="56" t="s">
        <v>165</v>
      </c>
      <c r="H287" s="56" t="s">
        <v>116</v>
      </c>
      <c r="I287" s="56" t="s">
        <v>122</v>
      </c>
      <c r="J287" s="53"/>
      <c r="K287" s="53"/>
      <c r="L287" s="53" t="s">
        <v>90</v>
      </c>
      <c r="M287" s="53"/>
      <c r="N287" s="53"/>
      <c r="O287" s="53">
        <v>682</v>
      </c>
      <c r="P287" s="53">
        <v>682</v>
      </c>
    </row>
    <row r="288" spans="1:16" ht="14.25">
      <c r="A288" s="53">
        <v>253</v>
      </c>
      <c r="B288" s="53"/>
      <c r="C288" s="56" t="s">
        <v>552</v>
      </c>
      <c r="D288" s="53">
        <v>84853</v>
      </c>
      <c r="E288" s="56" t="s">
        <v>94</v>
      </c>
      <c r="F288" s="53" t="s">
        <v>114</v>
      </c>
      <c r="G288" s="56" t="s">
        <v>165</v>
      </c>
      <c r="H288" s="56" t="s">
        <v>116</v>
      </c>
      <c r="I288" s="56" t="s">
        <v>122</v>
      </c>
      <c r="J288" s="53"/>
      <c r="K288" s="53"/>
      <c r="L288" s="53" t="s">
        <v>90</v>
      </c>
      <c r="M288" s="53"/>
      <c r="N288" s="53"/>
      <c r="O288" s="53">
        <v>454</v>
      </c>
      <c r="P288" s="53">
        <v>454</v>
      </c>
    </row>
    <row r="289" spans="1:16" ht="14.25">
      <c r="A289" s="53">
        <v>254</v>
      </c>
      <c r="B289" s="53"/>
      <c r="C289" s="53" t="s">
        <v>553</v>
      </c>
      <c r="D289" s="53">
        <v>84853</v>
      </c>
      <c r="E289" s="56" t="s">
        <v>94</v>
      </c>
      <c r="F289" s="53" t="s">
        <v>114</v>
      </c>
      <c r="G289" s="56" t="s">
        <v>165</v>
      </c>
      <c r="H289" s="56" t="s">
        <v>129</v>
      </c>
      <c r="I289" s="53" t="s">
        <v>138</v>
      </c>
      <c r="J289" s="53"/>
      <c r="K289" s="53"/>
      <c r="L289" s="53" t="s">
        <v>90</v>
      </c>
      <c r="M289" s="53"/>
      <c r="N289" s="53"/>
      <c r="O289" s="53">
        <v>1028</v>
      </c>
      <c r="P289" s="53">
        <v>1028</v>
      </c>
    </row>
    <row r="290" spans="1:16" ht="14.25">
      <c r="A290" s="53">
        <v>255</v>
      </c>
      <c r="B290" s="53"/>
      <c r="C290" s="53" t="s">
        <v>554</v>
      </c>
      <c r="D290" s="53">
        <v>84853</v>
      </c>
      <c r="E290" s="56" t="s">
        <v>94</v>
      </c>
      <c r="F290" s="53" t="s">
        <v>114</v>
      </c>
      <c r="G290" s="56" t="s">
        <v>165</v>
      </c>
      <c r="H290" s="56" t="s">
        <v>116</v>
      </c>
      <c r="I290" s="56" t="s">
        <v>122</v>
      </c>
      <c r="J290" s="53"/>
      <c r="K290" s="53"/>
      <c r="L290" s="53" t="s">
        <v>90</v>
      </c>
      <c r="M290" s="53"/>
      <c r="N290" s="53"/>
      <c r="O290" s="53">
        <v>211</v>
      </c>
      <c r="P290" s="53">
        <v>211</v>
      </c>
    </row>
    <row r="291" spans="1:16" ht="14.25">
      <c r="A291" s="53">
        <v>256</v>
      </c>
      <c r="B291" s="53">
        <v>350583269</v>
      </c>
      <c r="C291" s="53" t="s">
        <v>555</v>
      </c>
      <c r="D291" s="53">
        <v>84853</v>
      </c>
      <c r="E291" s="56" t="s">
        <v>94</v>
      </c>
      <c r="F291" s="53" t="s">
        <v>114</v>
      </c>
      <c r="G291" s="53" t="s">
        <v>165</v>
      </c>
      <c r="H291" s="56" t="s">
        <v>116</v>
      </c>
      <c r="I291" s="56" t="s">
        <v>122</v>
      </c>
      <c r="J291" s="53"/>
      <c r="K291" s="53"/>
      <c r="L291" s="53" t="s">
        <v>90</v>
      </c>
      <c r="M291" s="53"/>
      <c r="N291" s="53"/>
      <c r="O291" s="53">
        <v>75</v>
      </c>
      <c r="P291" s="53">
        <v>75</v>
      </c>
    </row>
    <row r="292" spans="1:16" ht="14.25">
      <c r="A292" s="53">
        <v>257</v>
      </c>
      <c r="B292" s="53">
        <v>350583377</v>
      </c>
      <c r="C292" s="53" t="s">
        <v>556</v>
      </c>
      <c r="D292" s="53">
        <v>84853</v>
      </c>
      <c r="E292" s="56" t="s">
        <v>94</v>
      </c>
      <c r="F292" s="53" t="s">
        <v>114</v>
      </c>
      <c r="G292" s="53" t="s">
        <v>165</v>
      </c>
      <c r="H292" s="56" t="s">
        <v>116</v>
      </c>
      <c r="I292" s="56" t="s">
        <v>122</v>
      </c>
      <c r="J292" s="53"/>
      <c r="K292" s="53"/>
      <c r="L292" s="53" t="s">
        <v>90</v>
      </c>
      <c r="M292" s="53"/>
      <c r="N292" s="53"/>
      <c r="O292" s="53">
        <v>91</v>
      </c>
      <c r="P292" s="53">
        <v>91</v>
      </c>
    </row>
    <row r="293" spans="1:16" ht="14.25">
      <c r="A293" s="53">
        <v>258</v>
      </c>
      <c r="B293" s="53">
        <v>350583242</v>
      </c>
      <c r="C293" s="53" t="s">
        <v>557</v>
      </c>
      <c r="D293" s="53">
        <v>84853</v>
      </c>
      <c r="E293" s="56" t="s">
        <v>94</v>
      </c>
      <c r="F293" s="53" t="s">
        <v>114</v>
      </c>
      <c r="G293" s="53" t="s">
        <v>165</v>
      </c>
      <c r="H293" s="56" t="s">
        <v>116</v>
      </c>
      <c r="I293" s="56" t="s">
        <v>122</v>
      </c>
      <c r="J293" s="53"/>
      <c r="K293" s="53"/>
      <c r="L293" s="53" t="s">
        <v>90</v>
      </c>
      <c r="M293" s="53"/>
      <c r="N293" s="53"/>
      <c r="O293" s="53">
        <v>260</v>
      </c>
      <c r="P293" s="53">
        <v>260</v>
      </c>
    </row>
    <row r="294" spans="1:16" ht="14.25">
      <c r="A294" s="53">
        <v>259</v>
      </c>
      <c r="B294" s="53">
        <v>350583329</v>
      </c>
      <c r="C294" s="56" t="s">
        <v>558</v>
      </c>
      <c r="D294" s="53">
        <v>84853</v>
      </c>
      <c r="E294" s="56" t="s">
        <v>94</v>
      </c>
      <c r="F294" s="53" t="s">
        <v>114</v>
      </c>
      <c r="G294" s="53" t="s">
        <v>165</v>
      </c>
      <c r="H294" s="56" t="s">
        <v>116</v>
      </c>
      <c r="I294" s="56" t="s">
        <v>122</v>
      </c>
      <c r="J294" s="53"/>
      <c r="K294" s="53"/>
      <c r="L294" s="53" t="s">
        <v>90</v>
      </c>
      <c r="M294" s="53"/>
      <c r="N294" s="53"/>
      <c r="O294" s="53">
        <v>294</v>
      </c>
      <c r="P294" s="53">
        <v>294</v>
      </c>
    </row>
    <row r="295" spans="1:16" ht="14.25">
      <c r="A295" s="53">
        <v>260</v>
      </c>
      <c r="B295" s="53"/>
      <c r="C295" s="56" t="s">
        <v>559</v>
      </c>
      <c r="D295" s="53">
        <v>84853</v>
      </c>
      <c r="E295" s="56" t="s">
        <v>94</v>
      </c>
      <c r="F295" s="53" t="s">
        <v>114</v>
      </c>
      <c r="G295" s="53" t="s">
        <v>165</v>
      </c>
      <c r="H295" s="56" t="s">
        <v>129</v>
      </c>
      <c r="I295" s="53" t="s">
        <v>138</v>
      </c>
      <c r="J295" s="53"/>
      <c r="K295" s="53"/>
      <c r="L295" s="53" t="s">
        <v>90</v>
      </c>
      <c r="M295" s="53"/>
      <c r="N295" s="53"/>
      <c r="O295" s="53">
        <v>1060</v>
      </c>
      <c r="P295" s="53">
        <v>1060</v>
      </c>
    </row>
    <row r="296" spans="1:16" ht="14.25">
      <c r="A296" s="53">
        <v>261</v>
      </c>
      <c r="B296" s="53"/>
      <c r="C296" s="56" t="s">
        <v>560</v>
      </c>
      <c r="D296" s="53">
        <v>84853</v>
      </c>
      <c r="E296" s="56" t="s">
        <v>94</v>
      </c>
      <c r="F296" s="53" t="s">
        <v>114</v>
      </c>
      <c r="G296" s="53" t="s">
        <v>165</v>
      </c>
      <c r="H296" s="56" t="s">
        <v>129</v>
      </c>
      <c r="I296" s="53" t="s">
        <v>138</v>
      </c>
      <c r="J296" s="53"/>
      <c r="K296" s="53"/>
      <c r="L296" s="53" t="s">
        <v>90</v>
      </c>
      <c r="M296" s="53"/>
      <c r="N296" s="53"/>
      <c r="O296" s="53">
        <v>1050</v>
      </c>
      <c r="P296" s="53">
        <v>1050</v>
      </c>
    </row>
    <row r="297" spans="1:16" ht="14.25">
      <c r="A297" s="53">
        <v>262</v>
      </c>
      <c r="B297" s="53"/>
      <c r="C297" s="56" t="s">
        <v>561</v>
      </c>
      <c r="D297" s="53">
        <v>84853</v>
      </c>
      <c r="E297" s="56" t="s">
        <v>94</v>
      </c>
      <c r="F297" s="53" t="s">
        <v>114</v>
      </c>
      <c r="G297" s="53" t="s">
        <v>165</v>
      </c>
      <c r="H297" s="56" t="s">
        <v>129</v>
      </c>
      <c r="I297" s="53" t="s">
        <v>138</v>
      </c>
      <c r="J297" s="53"/>
      <c r="K297" s="53"/>
      <c r="L297" s="53" t="s">
        <v>90</v>
      </c>
      <c r="M297" s="53"/>
      <c r="N297" s="53"/>
      <c r="O297" s="53">
        <v>1080</v>
      </c>
      <c r="P297" s="53">
        <v>1080</v>
      </c>
    </row>
    <row r="298" spans="1:16" ht="14.25">
      <c r="A298" s="53">
        <v>263</v>
      </c>
      <c r="B298" s="53"/>
      <c r="C298" s="56" t="s">
        <v>562</v>
      </c>
      <c r="D298" s="53">
        <v>84853</v>
      </c>
      <c r="E298" s="56" t="s">
        <v>94</v>
      </c>
      <c r="F298" s="53" t="s">
        <v>114</v>
      </c>
      <c r="G298" s="53" t="s">
        <v>165</v>
      </c>
      <c r="H298" s="56" t="s">
        <v>129</v>
      </c>
      <c r="I298" s="53" t="s">
        <v>138</v>
      </c>
      <c r="J298" s="53"/>
      <c r="K298" s="53"/>
      <c r="L298" s="53" t="s">
        <v>90</v>
      </c>
      <c r="M298" s="53"/>
      <c r="N298" s="53"/>
      <c r="O298" s="53">
        <v>1100</v>
      </c>
      <c r="P298" s="53">
        <v>1100</v>
      </c>
    </row>
    <row r="299" spans="1:16" ht="14.25">
      <c r="A299" s="53">
        <v>264</v>
      </c>
      <c r="B299" s="53"/>
      <c r="C299" s="56" t="s">
        <v>563</v>
      </c>
      <c r="D299" s="53">
        <v>84853</v>
      </c>
      <c r="E299" s="56" t="s">
        <v>94</v>
      </c>
      <c r="F299" s="56" t="s">
        <v>132</v>
      </c>
      <c r="G299" s="53" t="s">
        <v>165</v>
      </c>
      <c r="H299" s="56" t="s">
        <v>129</v>
      </c>
      <c r="I299" s="56" t="s">
        <v>138</v>
      </c>
      <c r="J299" s="53"/>
      <c r="K299" s="53"/>
      <c r="L299" s="53" t="s">
        <v>90</v>
      </c>
      <c r="M299" s="53"/>
      <c r="N299" s="53"/>
      <c r="O299" s="53">
        <v>1050</v>
      </c>
      <c r="P299" s="53">
        <v>1050</v>
      </c>
    </row>
    <row r="300" spans="1:16" ht="14.25">
      <c r="A300" s="53">
        <v>265</v>
      </c>
      <c r="B300" s="53">
        <v>350505209</v>
      </c>
      <c r="C300" s="53" t="s">
        <v>564</v>
      </c>
      <c r="D300" s="53">
        <v>84853</v>
      </c>
      <c r="E300" s="56" t="s">
        <v>94</v>
      </c>
      <c r="F300" s="53" t="s">
        <v>114</v>
      </c>
      <c r="G300" s="53" t="s">
        <v>165</v>
      </c>
      <c r="H300" s="56" t="s">
        <v>116</v>
      </c>
      <c r="I300" s="56" t="s">
        <v>122</v>
      </c>
      <c r="J300" s="53"/>
      <c r="K300" s="53"/>
      <c r="L300" s="53" t="s">
        <v>90</v>
      </c>
      <c r="M300" s="53"/>
      <c r="N300" s="53"/>
      <c r="O300" s="53">
        <v>311</v>
      </c>
      <c r="P300" s="53">
        <v>311</v>
      </c>
    </row>
    <row r="301" spans="1:16" ht="14.25">
      <c r="A301" s="53">
        <v>266</v>
      </c>
      <c r="B301" s="53">
        <v>350525256</v>
      </c>
      <c r="C301" s="53" t="s">
        <v>565</v>
      </c>
      <c r="D301" s="53">
        <v>84853</v>
      </c>
      <c r="E301" s="56" t="s">
        <v>94</v>
      </c>
      <c r="F301" s="53" t="s">
        <v>114</v>
      </c>
      <c r="G301" s="53" t="s">
        <v>165</v>
      </c>
      <c r="H301" s="56" t="s">
        <v>116</v>
      </c>
      <c r="I301" s="56" t="s">
        <v>122</v>
      </c>
      <c r="J301" s="53"/>
      <c r="K301" s="53"/>
      <c r="L301" s="53" t="s">
        <v>90</v>
      </c>
      <c r="M301" s="53"/>
      <c r="N301" s="53"/>
      <c r="O301" s="53">
        <v>217</v>
      </c>
      <c r="P301" s="53">
        <v>217</v>
      </c>
    </row>
    <row r="302" spans="1:16" ht="14.25">
      <c r="A302" s="53">
        <v>267</v>
      </c>
      <c r="B302" s="53">
        <v>350525263</v>
      </c>
      <c r="C302" s="53" t="s">
        <v>566</v>
      </c>
      <c r="D302" s="53">
        <v>84853</v>
      </c>
      <c r="E302" s="56" t="s">
        <v>94</v>
      </c>
      <c r="F302" s="53" t="s">
        <v>114</v>
      </c>
      <c r="G302" s="53" t="s">
        <v>165</v>
      </c>
      <c r="H302" s="56" t="s">
        <v>116</v>
      </c>
      <c r="I302" s="56" t="s">
        <v>122</v>
      </c>
      <c r="J302" s="53"/>
      <c r="K302" s="53"/>
      <c r="L302" s="53" t="s">
        <v>90</v>
      </c>
      <c r="M302" s="53"/>
      <c r="N302" s="53"/>
      <c r="O302" s="53">
        <v>41</v>
      </c>
      <c r="P302" s="53">
        <v>41</v>
      </c>
    </row>
    <row r="303" spans="1:16" ht="14.25">
      <c r="A303" s="53">
        <v>268</v>
      </c>
      <c r="B303" s="53"/>
      <c r="C303" s="53" t="s">
        <v>567</v>
      </c>
      <c r="D303" s="53">
        <v>84853</v>
      </c>
      <c r="E303" s="56" t="s">
        <v>94</v>
      </c>
      <c r="F303" s="53" t="s">
        <v>114</v>
      </c>
      <c r="G303" s="53" t="s">
        <v>165</v>
      </c>
      <c r="H303" s="56" t="s">
        <v>129</v>
      </c>
      <c r="I303" s="56" t="s">
        <v>122</v>
      </c>
      <c r="J303" s="53"/>
      <c r="K303" s="53"/>
      <c r="L303" s="53" t="s">
        <v>90</v>
      </c>
      <c r="M303" s="53"/>
      <c r="N303" s="53"/>
      <c r="O303" s="53">
        <v>41</v>
      </c>
      <c r="P303" s="53">
        <v>41</v>
      </c>
    </row>
    <row r="304" spans="1:16" ht="14.25">
      <c r="A304" s="53">
        <v>269</v>
      </c>
      <c r="B304" s="53"/>
      <c r="C304" s="53" t="s">
        <v>568</v>
      </c>
      <c r="D304" s="53">
        <v>84853</v>
      </c>
      <c r="E304" s="56" t="s">
        <v>94</v>
      </c>
      <c r="F304" s="53" t="s">
        <v>114</v>
      </c>
      <c r="G304" s="53" t="s">
        <v>165</v>
      </c>
      <c r="H304" s="56" t="s">
        <v>116</v>
      </c>
      <c r="I304" s="56" t="s">
        <v>122</v>
      </c>
      <c r="J304" s="53"/>
      <c r="K304" s="53"/>
      <c r="L304" s="53" t="s">
        <v>90</v>
      </c>
      <c r="M304" s="53"/>
      <c r="N304" s="53"/>
      <c r="O304" s="53">
        <v>144</v>
      </c>
      <c r="P304" s="53">
        <v>144</v>
      </c>
    </row>
    <row r="305" spans="1:16" ht="14.25">
      <c r="A305" s="53">
        <v>270</v>
      </c>
      <c r="B305" s="53"/>
      <c r="C305" s="53" t="s">
        <v>569</v>
      </c>
      <c r="D305" s="53">
        <v>84853</v>
      </c>
      <c r="E305" s="56" t="s">
        <v>94</v>
      </c>
      <c r="F305" s="53" t="s">
        <v>114</v>
      </c>
      <c r="G305" s="56" t="s">
        <v>165</v>
      </c>
      <c r="H305" s="56" t="s">
        <v>129</v>
      </c>
      <c r="I305" s="56" t="s">
        <v>122</v>
      </c>
      <c r="J305" s="53"/>
      <c r="K305" s="53"/>
      <c r="L305" s="53" t="s">
        <v>90</v>
      </c>
      <c r="M305" s="53"/>
      <c r="N305" s="53"/>
      <c r="O305" s="53">
        <v>127</v>
      </c>
      <c r="P305" s="53">
        <v>127</v>
      </c>
    </row>
    <row r="306" spans="1:16" ht="14.25">
      <c r="A306" s="53">
        <v>271</v>
      </c>
      <c r="B306" s="53"/>
      <c r="C306" s="53" t="s">
        <v>570</v>
      </c>
      <c r="D306" s="53">
        <v>84853</v>
      </c>
      <c r="E306" s="56" t="s">
        <v>94</v>
      </c>
      <c r="F306" s="53" t="s">
        <v>114</v>
      </c>
      <c r="G306" s="56" t="s">
        <v>165</v>
      </c>
      <c r="H306" s="56" t="s">
        <v>129</v>
      </c>
      <c r="I306" s="56" t="s">
        <v>122</v>
      </c>
      <c r="J306" s="53"/>
      <c r="K306" s="53"/>
      <c r="L306" s="53" t="s">
        <v>90</v>
      </c>
      <c r="M306" s="53"/>
      <c r="N306" s="53"/>
      <c r="O306" s="53">
        <v>249</v>
      </c>
      <c r="P306" s="53">
        <v>249</v>
      </c>
    </row>
    <row r="307" spans="1:16" ht="14.25">
      <c r="A307" s="53">
        <v>272</v>
      </c>
      <c r="B307" s="53"/>
      <c r="C307" s="53" t="s">
        <v>571</v>
      </c>
      <c r="D307" s="53">
        <v>84853</v>
      </c>
      <c r="E307" s="56" t="s">
        <v>94</v>
      </c>
      <c r="F307" s="53" t="s">
        <v>114</v>
      </c>
      <c r="G307" s="56" t="s">
        <v>165</v>
      </c>
      <c r="H307" s="56" t="s">
        <v>129</v>
      </c>
      <c r="I307" s="56" t="s">
        <v>122</v>
      </c>
      <c r="J307" s="53"/>
      <c r="K307" s="53"/>
      <c r="L307" s="53" t="s">
        <v>90</v>
      </c>
      <c r="M307" s="53"/>
      <c r="N307" s="53"/>
      <c r="O307" s="53">
        <v>18</v>
      </c>
      <c r="P307" s="53">
        <v>18</v>
      </c>
    </row>
    <row r="308" spans="1:16" ht="14.25">
      <c r="A308" s="53">
        <v>273</v>
      </c>
      <c r="B308" s="53"/>
      <c r="C308" s="56" t="s">
        <v>572</v>
      </c>
      <c r="D308" s="53">
        <v>84853</v>
      </c>
      <c r="E308" s="56" t="s">
        <v>94</v>
      </c>
      <c r="F308" s="53" t="s">
        <v>114</v>
      </c>
      <c r="G308" s="56" t="s">
        <v>165</v>
      </c>
      <c r="H308" s="56" t="s">
        <v>129</v>
      </c>
      <c r="I308" s="56" t="s">
        <v>122</v>
      </c>
      <c r="J308" s="53"/>
      <c r="K308" s="53"/>
      <c r="L308" s="53" t="s">
        <v>90</v>
      </c>
      <c r="M308" s="53"/>
      <c r="N308" s="53"/>
      <c r="O308" s="53">
        <v>764</v>
      </c>
      <c r="P308" s="53">
        <v>764</v>
      </c>
    </row>
    <row r="309" spans="1:16" ht="14.25">
      <c r="A309" s="53">
        <v>274</v>
      </c>
      <c r="B309" s="53"/>
      <c r="C309" s="56" t="s">
        <v>573</v>
      </c>
      <c r="D309" s="53">
        <v>84853</v>
      </c>
      <c r="E309" s="56" t="s">
        <v>94</v>
      </c>
      <c r="F309" s="53" t="s">
        <v>114</v>
      </c>
      <c r="G309" s="56" t="s">
        <v>165</v>
      </c>
      <c r="H309" s="56" t="s">
        <v>129</v>
      </c>
      <c r="I309" s="56" t="s">
        <v>138</v>
      </c>
      <c r="J309" s="53"/>
      <c r="K309" s="53"/>
      <c r="L309" s="53" t="s">
        <v>90</v>
      </c>
      <c r="M309" s="53"/>
      <c r="N309" s="53"/>
      <c r="O309" s="53">
        <v>1148</v>
      </c>
      <c r="P309" s="53">
        <v>1148</v>
      </c>
    </row>
    <row r="310" spans="1:16" ht="15">
      <c r="A310" s="53">
        <v>275</v>
      </c>
      <c r="B310" s="204"/>
      <c r="C310" s="56" t="s">
        <v>574</v>
      </c>
      <c r="D310" s="53">
        <v>97010</v>
      </c>
      <c r="E310" s="56" t="s">
        <v>97</v>
      </c>
      <c r="F310" s="53" t="s">
        <v>114</v>
      </c>
      <c r="G310" s="56" t="s">
        <v>151</v>
      </c>
      <c r="H310" s="53" t="s">
        <v>129</v>
      </c>
      <c r="I310" s="53"/>
      <c r="J310" s="204"/>
      <c r="K310" s="204"/>
      <c r="L310" s="53" t="s">
        <v>163</v>
      </c>
      <c r="M310" s="204"/>
      <c r="N310" s="204"/>
      <c r="O310" s="53">
        <v>3</v>
      </c>
      <c r="P310" s="53">
        <v>3</v>
      </c>
    </row>
    <row r="311" spans="1:16" ht="22.5">
      <c r="A311" s="53">
        <v>276</v>
      </c>
      <c r="B311" s="204"/>
      <c r="C311" s="56" t="s">
        <v>575</v>
      </c>
      <c r="D311" s="53">
        <v>97010</v>
      </c>
      <c r="E311" s="56" t="s">
        <v>97</v>
      </c>
      <c r="F311" s="53" t="s">
        <v>114</v>
      </c>
      <c r="G311" s="204"/>
      <c r="H311" s="56" t="s">
        <v>116</v>
      </c>
      <c r="I311" s="53"/>
      <c r="J311" s="204"/>
      <c r="K311" s="204"/>
      <c r="L311" s="53" t="s">
        <v>163</v>
      </c>
      <c r="M311" s="204"/>
      <c r="N311" s="204"/>
      <c r="O311" s="53">
        <v>1</v>
      </c>
      <c r="P311" s="53">
        <v>1</v>
      </c>
    </row>
    <row r="312" spans="1:16" ht="15">
      <c r="A312" s="53">
        <v>277</v>
      </c>
      <c r="B312" s="204"/>
      <c r="C312" s="56" t="s">
        <v>576</v>
      </c>
      <c r="D312" s="53">
        <v>97010</v>
      </c>
      <c r="E312" s="56" t="s">
        <v>97</v>
      </c>
      <c r="F312" s="53" t="s">
        <v>114</v>
      </c>
      <c r="G312" s="56" t="s">
        <v>151</v>
      </c>
      <c r="H312" s="53" t="s">
        <v>129</v>
      </c>
      <c r="I312" s="53"/>
      <c r="J312" s="208"/>
      <c r="K312" s="204"/>
      <c r="L312" s="53" t="s">
        <v>163</v>
      </c>
      <c r="M312" s="204"/>
      <c r="N312" s="204"/>
      <c r="O312" s="53">
        <v>2</v>
      </c>
      <c r="P312" s="53">
        <v>2</v>
      </c>
    </row>
    <row r="313" spans="1:16" ht="15">
      <c r="A313" s="53">
        <v>278</v>
      </c>
      <c r="B313" s="204"/>
      <c r="C313" s="56" t="s">
        <v>577</v>
      </c>
      <c r="D313" s="53">
        <v>97010</v>
      </c>
      <c r="E313" s="56" t="s">
        <v>97</v>
      </c>
      <c r="F313" s="53" t="s">
        <v>114</v>
      </c>
      <c r="G313" s="56" t="s">
        <v>151</v>
      </c>
      <c r="H313" s="53" t="s">
        <v>129</v>
      </c>
      <c r="I313" s="53"/>
      <c r="J313" s="204"/>
      <c r="K313" s="204"/>
      <c r="L313" s="53" t="s">
        <v>163</v>
      </c>
      <c r="M313" s="204"/>
      <c r="N313" s="204"/>
      <c r="O313" s="53">
        <v>3</v>
      </c>
      <c r="P313" s="53">
        <v>3</v>
      </c>
    </row>
    <row r="314" spans="1:16" ht="15">
      <c r="A314" s="53">
        <v>279</v>
      </c>
      <c r="B314" s="204"/>
      <c r="C314" s="56" t="s">
        <v>578</v>
      </c>
      <c r="D314" s="53">
        <v>97010</v>
      </c>
      <c r="E314" s="56" t="s">
        <v>97</v>
      </c>
      <c r="F314" s="53" t="s">
        <v>114</v>
      </c>
      <c r="G314" s="56" t="s">
        <v>151</v>
      </c>
      <c r="H314" s="53" t="s">
        <v>129</v>
      </c>
      <c r="I314" s="53"/>
      <c r="J314" s="204"/>
      <c r="K314" s="204"/>
      <c r="L314" s="53" t="s">
        <v>163</v>
      </c>
      <c r="M314" s="204"/>
      <c r="N314" s="204"/>
      <c r="O314" s="53">
        <v>2</v>
      </c>
      <c r="P314" s="53">
        <v>2</v>
      </c>
    </row>
    <row r="315" spans="1:16" ht="15">
      <c r="A315" s="53">
        <v>280</v>
      </c>
      <c r="B315" s="204"/>
      <c r="C315" s="56" t="s">
        <v>579</v>
      </c>
      <c r="D315" s="53">
        <v>97010</v>
      </c>
      <c r="E315" s="56" t="s">
        <v>97</v>
      </c>
      <c r="F315" s="53" t="s">
        <v>114</v>
      </c>
      <c r="G315" s="56" t="s">
        <v>151</v>
      </c>
      <c r="H315" s="53" t="s">
        <v>129</v>
      </c>
      <c r="I315" s="53"/>
      <c r="J315" s="204"/>
      <c r="K315" s="204"/>
      <c r="L315" s="53" t="s">
        <v>163</v>
      </c>
      <c r="M315" s="204"/>
      <c r="N315" s="204"/>
      <c r="O315" s="53">
        <v>2</v>
      </c>
      <c r="P315" s="53">
        <v>2</v>
      </c>
    </row>
    <row r="316" spans="1:16" ht="15">
      <c r="A316" s="53">
        <v>281</v>
      </c>
      <c r="B316" s="204"/>
      <c r="C316" s="56" t="s">
        <v>580</v>
      </c>
      <c r="D316" s="53">
        <v>97010</v>
      </c>
      <c r="E316" s="56" t="s">
        <v>97</v>
      </c>
      <c r="F316" s="53" t="s">
        <v>114</v>
      </c>
      <c r="G316" s="56" t="s">
        <v>151</v>
      </c>
      <c r="H316" s="53" t="s">
        <v>129</v>
      </c>
      <c r="I316" s="53"/>
      <c r="J316" s="204"/>
      <c r="K316" s="204"/>
      <c r="L316" s="53" t="s">
        <v>163</v>
      </c>
      <c r="M316" s="204"/>
      <c r="N316" s="204"/>
      <c r="O316" s="53">
        <v>1</v>
      </c>
      <c r="P316" s="53">
        <v>1</v>
      </c>
    </row>
    <row r="317" spans="1:16" ht="15">
      <c r="A317" s="53">
        <v>282</v>
      </c>
      <c r="B317" s="204"/>
      <c r="C317" s="53" t="s">
        <v>581</v>
      </c>
      <c r="D317" s="53">
        <v>97010</v>
      </c>
      <c r="E317" s="56" t="s">
        <v>97</v>
      </c>
      <c r="F317" s="56" t="s">
        <v>132</v>
      </c>
      <c r="G317" s="204"/>
      <c r="H317" s="56" t="s">
        <v>116</v>
      </c>
      <c r="I317" s="53"/>
      <c r="J317" s="204"/>
      <c r="K317" s="204"/>
      <c r="L317" s="53" t="s">
        <v>163</v>
      </c>
      <c r="M317" s="204"/>
      <c r="N317" s="204"/>
      <c r="O317" s="53">
        <v>7</v>
      </c>
      <c r="P317" s="53">
        <v>7</v>
      </c>
    </row>
  </sheetData>
  <sheetProtection/>
  <mergeCells count="90">
    <mergeCell ref="A1:P1"/>
    <mergeCell ref="A30:A31"/>
    <mergeCell ref="A32:A36"/>
    <mergeCell ref="A38:A39"/>
    <mergeCell ref="A42:A43"/>
    <mergeCell ref="A44:A45"/>
    <mergeCell ref="A46:A48"/>
    <mergeCell ref="A49:A50"/>
    <mergeCell ref="A51:A53"/>
    <mergeCell ref="A55:A56"/>
    <mergeCell ref="A57:A58"/>
    <mergeCell ref="A59:A60"/>
    <mergeCell ref="A61:A68"/>
    <mergeCell ref="A75:A76"/>
    <mergeCell ref="A83:A84"/>
    <mergeCell ref="A92:A94"/>
    <mergeCell ref="A120:A123"/>
    <mergeCell ref="A134:A135"/>
    <mergeCell ref="A138:A139"/>
    <mergeCell ref="A142:A143"/>
    <mergeCell ref="B30:B31"/>
    <mergeCell ref="B32:B36"/>
    <mergeCell ref="B38:B39"/>
    <mergeCell ref="B42:B43"/>
    <mergeCell ref="B44:B45"/>
    <mergeCell ref="B46:B48"/>
    <mergeCell ref="B49:B50"/>
    <mergeCell ref="B51:B53"/>
    <mergeCell ref="B55:B56"/>
    <mergeCell ref="B57:B58"/>
    <mergeCell ref="B59:B60"/>
    <mergeCell ref="B61:B68"/>
    <mergeCell ref="B75:B76"/>
    <mergeCell ref="B83:B84"/>
    <mergeCell ref="B92:B94"/>
    <mergeCell ref="B120:B123"/>
    <mergeCell ref="B134:B135"/>
    <mergeCell ref="B138:B139"/>
    <mergeCell ref="B142:B143"/>
    <mergeCell ref="C30:C31"/>
    <mergeCell ref="C32:C36"/>
    <mergeCell ref="C38:C39"/>
    <mergeCell ref="C42:C43"/>
    <mergeCell ref="C44:C45"/>
    <mergeCell ref="C46:C48"/>
    <mergeCell ref="C49:C50"/>
    <mergeCell ref="C51:C53"/>
    <mergeCell ref="C55:C56"/>
    <mergeCell ref="C57:C58"/>
    <mergeCell ref="C59:C60"/>
    <mergeCell ref="C61:C68"/>
    <mergeCell ref="C75:C76"/>
    <mergeCell ref="C83:C84"/>
    <mergeCell ref="C92:C94"/>
    <mergeCell ref="C120:C123"/>
    <mergeCell ref="C134:C135"/>
    <mergeCell ref="C138:C139"/>
    <mergeCell ref="C142:C143"/>
    <mergeCell ref="D61:D62"/>
    <mergeCell ref="D63:D64"/>
    <mergeCell ref="D65:D66"/>
    <mergeCell ref="D67:D68"/>
    <mergeCell ref="D75:D76"/>
    <mergeCell ref="E61:E62"/>
    <mergeCell ref="E63:E64"/>
    <mergeCell ref="E65:E66"/>
    <mergeCell ref="E67:E68"/>
    <mergeCell ref="F61:F62"/>
    <mergeCell ref="G61:G68"/>
    <mergeCell ref="H61:H68"/>
    <mergeCell ref="I61:I62"/>
    <mergeCell ref="I63:I64"/>
    <mergeCell ref="I65:I66"/>
    <mergeCell ref="I67:I68"/>
    <mergeCell ref="J61:J62"/>
    <mergeCell ref="J63:J64"/>
    <mergeCell ref="J65:J66"/>
    <mergeCell ref="J67:J68"/>
    <mergeCell ref="L61:L62"/>
    <mergeCell ref="L63:L64"/>
    <mergeCell ref="L65:L66"/>
    <mergeCell ref="L67:L68"/>
    <mergeCell ref="O61:O62"/>
    <mergeCell ref="O63:O64"/>
    <mergeCell ref="O65:O66"/>
    <mergeCell ref="O67:O68"/>
    <mergeCell ref="P61:P62"/>
    <mergeCell ref="P63:P64"/>
    <mergeCell ref="P65:P66"/>
    <mergeCell ref="P67:P68"/>
  </mergeCells>
  <printOptions/>
  <pageMargins left="0.2" right="0.2" top="0.98" bottom="0.98" header="0.51" footer="0.51"/>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26"/>
  <sheetViews>
    <sheetView workbookViewId="0" topLeftCell="A1">
      <selection activeCell="A1" sqref="A1:IV16384"/>
    </sheetView>
  </sheetViews>
  <sheetFormatPr defaultColWidth="9.00390625" defaultRowHeight="14.25"/>
  <sheetData>
    <row r="1" spans="1:16" ht="18.75">
      <c r="A1" s="195" t="s">
        <v>582</v>
      </c>
      <c r="B1" s="195"/>
      <c r="C1" s="195"/>
      <c r="D1" s="195"/>
      <c r="E1" s="195"/>
      <c r="F1" s="195"/>
      <c r="G1" s="195"/>
      <c r="H1" s="195"/>
      <c r="I1" s="195"/>
      <c r="J1" s="195"/>
      <c r="K1" s="195"/>
      <c r="L1" s="195"/>
      <c r="M1" s="195"/>
      <c r="N1" s="195"/>
      <c r="O1" s="195"/>
      <c r="P1" s="195"/>
    </row>
    <row r="2" spans="1:16" ht="14.25">
      <c r="A2" s="196" t="s">
        <v>23</v>
      </c>
      <c r="B2" s="196" t="s">
        <v>24</v>
      </c>
      <c r="C2" s="196" t="s">
        <v>25</v>
      </c>
      <c r="D2" s="196" t="s">
        <v>583</v>
      </c>
      <c r="E2" s="196"/>
      <c r="F2" s="196"/>
      <c r="G2" s="196"/>
      <c r="H2" s="196" t="s">
        <v>584</v>
      </c>
      <c r="I2" s="196"/>
      <c r="J2" s="196"/>
      <c r="K2" s="196"/>
      <c r="L2" s="196"/>
      <c r="M2" s="196" t="s">
        <v>585</v>
      </c>
      <c r="N2" s="196"/>
      <c r="O2" s="196"/>
      <c r="P2" s="196"/>
    </row>
    <row r="3" spans="1:16" ht="14.25">
      <c r="A3" s="196"/>
      <c r="B3" s="196"/>
      <c r="C3" s="196"/>
      <c r="D3" s="196" t="s">
        <v>313</v>
      </c>
      <c r="E3" s="196" t="s">
        <v>174</v>
      </c>
      <c r="F3" s="196" t="s">
        <v>138</v>
      </c>
      <c r="G3" s="196" t="s">
        <v>21</v>
      </c>
      <c r="H3" s="196" t="s">
        <v>586</v>
      </c>
      <c r="I3" s="196" t="s">
        <v>587</v>
      </c>
      <c r="J3" s="196" t="s">
        <v>588</v>
      </c>
      <c r="K3" s="196" t="s">
        <v>589</v>
      </c>
      <c r="L3" s="196" t="s">
        <v>21</v>
      </c>
      <c r="M3" s="196" t="s">
        <v>587</v>
      </c>
      <c r="N3" s="196" t="s">
        <v>588</v>
      </c>
      <c r="O3" s="196" t="s">
        <v>589</v>
      </c>
      <c r="P3" s="196" t="s">
        <v>21</v>
      </c>
    </row>
    <row r="4" spans="1:16" ht="14.25">
      <c r="A4" s="53">
        <v>1</v>
      </c>
      <c r="B4" s="53">
        <v>11001</v>
      </c>
      <c r="C4" s="53" t="s">
        <v>33</v>
      </c>
      <c r="D4" s="167"/>
      <c r="E4" s="167"/>
      <c r="F4" s="167">
        <v>15</v>
      </c>
      <c r="G4" s="167">
        <f>SUM(D4:F4)</f>
        <v>15</v>
      </c>
      <c r="H4" s="167" t="s">
        <v>590</v>
      </c>
      <c r="I4" s="167"/>
      <c r="J4" s="167"/>
      <c r="K4" s="167">
        <v>131.5</v>
      </c>
      <c r="L4" s="197">
        <f>SUM(I4:K4)</f>
        <v>131.5</v>
      </c>
      <c r="M4" s="167"/>
      <c r="N4" s="167"/>
      <c r="O4" s="198">
        <v>31491</v>
      </c>
      <c r="P4" s="197">
        <f>SUM(M4:O4)</f>
        <v>31491</v>
      </c>
    </row>
    <row r="5" spans="1:16" ht="14.25">
      <c r="A5" s="53">
        <v>2</v>
      </c>
      <c r="B5" s="53">
        <v>12050</v>
      </c>
      <c r="C5" s="53" t="s">
        <v>36</v>
      </c>
      <c r="D5" s="167"/>
      <c r="E5" s="167"/>
      <c r="F5" s="167">
        <v>2</v>
      </c>
      <c r="G5" s="167">
        <f aca="true" t="shared" si="0" ref="G5:G18">SUM(D5:F5)</f>
        <v>2</v>
      </c>
      <c r="H5" s="167" t="s">
        <v>591</v>
      </c>
      <c r="I5" s="167"/>
      <c r="J5" s="167"/>
      <c r="K5" s="167">
        <v>7.79</v>
      </c>
      <c r="L5" s="197">
        <f aca="true" t="shared" si="1" ref="L5:L25">SUM(I5:K5)</f>
        <v>7.79</v>
      </c>
      <c r="M5" s="167"/>
      <c r="N5" s="167"/>
      <c r="O5" s="167">
        <v>161.1</v>
      </c>
      <c r="P5" s="197">
        <f aca="true" t="shared" si="2" ref="P5:P25">SUM(M5:O5)</f>
        <v>161.1</v>
      </c>
    </row>
    <row r="6" spans="1:16" ht="14.25">
      <c r="A6" s="53">
        <v>3</v>
      </c>
      <c r="B6" s="53">
        <v>22001</v>
      </c>
      <c r="C6" s="53" t="s">
        <v>39</v>
      </c>
      <c r="D6" s="167"/>
      <c r="E6" s="167">
        <v>1</v>
      </c>
      <c r="F6" s="167">
        <v>8</v>
      </c>
      <c r="G6" s="167">
        <f t="shared" si="0"/>
        <v>9</v>
      </c>
      <c r="H6" s="167" t="s">
        <v>590</v>
      </c>
      <c r="I6" s="167"/>
      <c r="J6" s="167">
        <v>30</v>
      </c>
      <c r="K6" s="167">
        <v>70.4</v>
      </c>
      <c r="L6" s="197">
        <f t="shared" si="1"/>
        <v>100.4</v>
      </c>
      <c r="M6" s="167"/>
      <c r="N6" s="167">
        <v>10220</v>
      </c>
      <c r="O6" s="167">
        <v>23986</v>
      </c>
      <c r="P6" s="197">
        <f t="shared" si="2"/>
        <v>34206</v>
      </c>
    </row>
    <row r="7" spans="1:16" ht="14.25">
      <c r="A7" s="53">
        <v>4</v>
      </c>
      <c r="B7" s="53">
        <v>22002</v>
      </c>
      <c r="C7" s="53" t="s">
        <v>42</v>
      </c>
      <c r="D7" s="167"/>
      <c r="E7" s="167"/>
      <c r="F7" s="167">
        <v>1</v>
      </c>
      <c r="G7" s="167">
        <f t="shared" si="0"/>
        <v>1</v>
      </c>
      <c r="H7" s="167" t="s">
        <v>590</v>
      </c>
      <c r="I7" s="167"/>
      <c r="J7" s="167"/>
      <c r="K7" s="167"/>
      <c r="L7" s="197">
        <f t="shared" si="1"/>
        <v>0</v>
      </c>
      <c r="M7" s="167"/>
      <c r="N7" s="167"/>
      <c r="O7" s="167"/>
      <c r="P7" s="197">
        <f t="shared" si="2"/>
        <v>0</v>
      </c>
    </row>
    <row r="8" spans="1:16" ht="14.25">
      <c r="A8" s="53">
        <v>5</v>
      </c>
      <c r="B8" s="53">
        <v>32006</v>
      </c>
      <c r="C8" s="53" t="s">
        <v>43</v>
      </c>
      <c r="D8" s="167"/>
      <c r="E8" s="167"/>
      <c r="F8" s="167">
        <v>2</v>
      </c>
      <c r="G8" s="167">
        <f t="shared" si="0"/>
        <v>2</v>
      </c>
      <c r="H8" s="167" t="s">
        <v>590</v>
      </c>
      <c r="I8" s="167"/>
      <c r="J8" s="167"/>
      <c r="K8" s="167"/>
      <c r="L8" s="197">
        <f t="shared" si="1"/>
        <v>0</v>
      </c>
      <c r="M8" s="167"/>
      <c r="N8" s="167"/>
      <c r="O8" s="167"/>
      <c r="P8" s="197">
        <f t="shared" si="2"/>
        <v>0</v>
      </c>
    </row>
    <row r="9" spans="1:16" ht="14.25">
      <c r="A9" s="53">
        <v>6</v>
      </c>
      <c r="B9" s="53">
        <v>32007</v>
      </c>
      <c r="C9" s="53" t="s">
        <v>46</v>
      </c>
      <c r="D9" s="167"/>
      <c r="E9" s="167"/>
      <c r="F9" s="167">
        <v>1</v>
      </c>
      <c r="G9" s="167">
        <f t="shared" si="0"/>
        <v>1</v>
      </c>
      <c r="H9" s="167" t="s">
        <v>590</v>
      </c>
      <c r="I9" s="167"/>
      <c r="J9" s="167"/>
      <c r="K9" s="167"/>
      <c r="L9" s="197">
        <f t="shared" si="1"/>
        <v>0</v>
      </c>
      <c r="M9" s="167"/>
      <c r="N9" s="167"/>
      <c r="O9" s="167"/>
      <c r="P9" s="197">
        <f t="shared" si="2"/>
        <v>0</v>
      </c>
    </row>
    <row r="10" spans="1:16" ht="14.25">
      <c r="A10" s="53">
        <v>7</v>
      </c>
      <c r="B10" s="53">
        <v>32008</v>
      </c>
      <c r="C10" s="53" t="s">
        <v>49</v>
      </c>
      <c r="D10" s="167"/>
      <c r="E10" s="167"/>
      <c r="F10" s="167">
        <v>1</v>
      </c>
      <c r="G10" s="167">
        <f t="shared" si="0"/>
        <v>1</v>
      </c>
      <c r="H10" s="167" t="s">
        <v>590</v>
      </c>
      <c r="I10" s="167"/>
      <c r="J10" s="167"/>
      <c r="K10" s="167">
        <v>1.75</v>
      </c>
      <c r="L10" s="197">
        <f t="shared" si="1"/>
        <v>1.75</v>
      </c>
      <c r="M10" s="167"/>
      <c r="N10" s="167"/>
      <c r="O10" s="167">
        <v>175</v>
      </c>
      <c r="P10" s="197">
        <f t="shared" si="2"/>
        <v>175</v>
      </c>
    </row>
    <row r="11" spans="1:16" ht="14.25">
      <c r="A11" s="53">
        <v>8</v>
      </c>
      <c r="B11" s="53">
        <v>42201</v>
      </c>
      <c r="C11" s="53" t="s">
        <v>53</v>
      </c>
      <c r="D11" s="167"/>
      <c r="E11" s="167">
        <v>4</v>
      </c>
      <c r="F11" s="167">
        <v>1</v>
      </c>
      <c r="G11" s="167">
        <f t="shared" si="0"/>
        <v>5</v>
      </c>
      <c r="H11" s="167" t="s">
        <v>590</v>
      </c>
      <c r="I11" s="167"/>
      <c r="J11" s="167">
        <v>6.36</v>
      </c>
      <c r="K11" s="167">
        <v>3.62</v>
      </c>
      <c r="L11" s="197">
        <f t="shared" si="1"/>
        <v>9.98</v>
      </c>
      <c r="M11" s="167"/>
      <c r="N11" s="198">
        <v>1521</v>
      </c>
      <c r="O11" s="198">
        <v>866</v>
      </c>
      <c r="P11" s="197">
        <f t="shared" si="2"/>
        <v>2387</v>
      </c>
    </row>
    <row r="12" spans="1:16" ht="14.25">
      <c r="A12" s="53">
        <v>9</v>
      </c>
      <c r="B12" s="53">
        <v>63701</v>
      </c>
      <c r="C12" s="53" t="s">
        <v>58</v>
      </c>
      <c r="D12" s="167"/>
      <c r="E12" s="167"/>
      <c r="F12" s="167">
        <v>2</v>
      </c>
      <c r="G12" s="167">
        <f t="shared" si="0"/>
        <v>2</v>
      </c>
      <c r="H12" s="167" t="s">
        <v>590</v>
      </c>
      <c r="I12" s="167"/>
      <c r="J12" s="167"/>
      <c r="K12" s="167"/>
      <c r="L12" s="197">
        <f t="shared" si="1"/>
        <v>0</v>
      </c>
      <c r="M12" s="167"/>
      <c r="N12" s="167"/>
      <c r="O12" s="167"/>
      <c r="P12" s="197">
        <f t="shared" si="2"/>
        <v>0</v>
      </c>
    </row>
    <row r="13" spans="1:16" ht="14.25">
      <c r="A13" s="53">
        <v>10</v>
      </c>
      <c r="B13" s="53">
        <v>63951</v>
      </c>
      <c r="C13" s="53" t="s">
        <v>60</v>
      </c>
      <c r="D13" s="167"/>
      <c r="E13" s="167"/>
      <c r="F13" s="167">
        <v>2</v>
      </c>
      <c r="G13" s="167">
        <v>2</v>
      </c>
      <c r="H13" s="167" t="s">
        <v>590</v>
      </c>
      <c r="I13" s="167"/>
      <c r="J13" s="167"/>
      <c r="K13" s="199">
        <v>0.08</v>
      </c>
      <c r="L13" s="197">
        <f t="shared" si="1"/>
        <v>0.08</v>
      </c>
      <c r="M13" s="167"/>
      <c r="N13" s="167"/>
      <c r="O13" s="167">
        <v>3.77</v>
      </c>
      <c r="P13" s="197">
        <f t="shared" si="2"/>
        <v>3.77</v>
      </c>
    </row>
    <row r="14" spans="1:16" ht="14.25">
      <c r="A14" s="53">
        <v>11</v>
      </c>
      <c r="B14" s="53">
        <v>73070</v>
      </c>
      <c r="C14" s="53" t="s">
        <v>62</v>
      </c>
      <c r="D14" s="167"/>
      <c r="E14" s="167"/>
      <c r="F14" s="167">
        <v>1</v>
      </c>
      <c r="G14" s="167">
        <f t="shared" si="0"/>
        <v>1</v>
      </c>
      <c r="H14" s="167" t="s">
        <v>590</v>
      </c>
      <c r="I14" s="167"/>
      <c r="J14" s="167"/>
      <c r="K14" s="167"/>
      <c r="L14" s="197">
        <f t="shared" si="1"/>
        <v>0</v>
      </c>
      <c r="M14" s="167"/>
      <c r="N14" s="167"/>
      <c r="O14" s="167"/>
      <c r="P14" s="197">
        <f t="shared" si="2"/>
        <v>0</v>
      </c>
    </row>
    <row r="15" spans="1:16" ht="14.25">
      <c r="A15" s="53">
        <v>12</v>
      </c>
      <c r="B15" s="53">
        <v>83020</v>
      </c>
      <c r="C15" s="53" t="s">
        <v>67</v>
      </c>
      <c r="D15" s="167"/>
      <c r="E15" s="167">
        <v>2</v>
      </c>
      <c r="F15" s="167"/>
      <c r="G15" s="167">
        <f t="shared" si="0"/>
        <v>2</v>
      </c>
      <c r="H15" s="167" t="s">
        <v>590</v>
      </c>
      <c r="I15" s="167"/>
      <c r="J15" s="167"/>
      <c r="K15" s="167"/>
      <c r="L15" s="197">
        <f t="shared" si="1"/>
        <v>0</v>
      </c>
      <c r="M15" s="167"/>
      <c r="N15" s="167"/>
      <c r="O15" s="167"/>
      <c r="P15" s="197">
        <f t="shared" si="2"/>
        <v>0</v>
      </c>
    </row>
    <row r="16" spans="1:16" ht="14.25">
      <c r="A16" s="53">
        <v>13</v>
      </c>
      <c r="B16" s="53">
        <v>83230</v>
      </c>
      <c r="C16" s="53" t="s">
        <v>70</v>
      </c>
      <c r="D16" s="167"/>
      <c r="E16" s="167"/>
      <c r="F16" s="167">
        <v>1</v>
      </c>
      <c r="G16" s="167">
        <f t="shared" si="0"/>
        <v>1</v>
      </c>
      <c r="H16" s="167" t="s">
        <v>590</v>
      </c>
      <c r="I16" s="167"/>
      <c r="J16" s="167"/>
      <c r="K16" s="167"/>
      <c r="L16" s="197">
        <f t="shared" si="1"/>
        <v>0</v>
      </c>
      <c r="M16" s="167"/>
      <c r="N16" s="167"/>
      <c r="O16" s="167"/>
      <c r="P16" s="197">
        <f t="shared" si="2"/>
        <v>0</v>
      </c>
    </row>
    <row r="17" spans="1:16" ht="14.25">
      <c r="A17" s="53">
        <v>14</v>
      </c>
      <c r="B17" s="53">
        <v>83330</v>
      </c>
      <c r="C17" s="56" t="s">
        <v>592</v>
      </c>
      <c r="D17" s="167"/>
      <c r="E17" s="167">
        <v>4</v>
      </c>
      <c r="F17" s="167"/>
      <c r="G17" s="167">
        <f t="shared" si="0"/>
        <v>4</v>
      </c>
      <c r="H17" s="167" t="s">
        <v>590</v>
      </c>
      <c r="I17" s="167"/>
      <c r="J17" s="167">
        <v>24</v>
      </c>
      <c r="K17" s="167"/>
      <c r="L17" s="197">
        <f t="shared" si="1"/>
        <v>24</v>
      </c>
      <c r="M17" s="167"/>
      <c r="N17" s="167">
        <v>1747.2</v>
      </c>
      <c r="O17" s="167"/>
      <c r="P17" s="197">
        <f t="shared" si="2"/>
        <v>1747.2</v>
      </c>
    </row>
    <row r="18" spans="1:16" ht="14.25">
      <c r="A18" s="53">
        <v>15</v>
      </c>
      <c r="B18" s="53">
        <v>83906</v>
      </c>
      <c r="C18" s="53" t="s">
        <v>76</v>
      </c>
      <c r="D18" s="167">
        <v>2</v>
      </c>
      <c r="E18" s="167">
        <v>2</v>
      </c>
      <c r="F18" s="167">
        <v>6</v>
      </c>
      <c r="G18" s="167">
        <f t="shared" si="0"/>
        <v>10</v>
      </c>
      <c r="H18" s="167" t="s">
        <v>590</v>
      </c>
      <c r="I18" s="167">
        <v>250</v>
      </c>
      <c r="J18" s="167">
        <v>52.5</v>
      </c>
      <c r="K18" s="167">
        <v>98</v>
      </c>
      <c r="L18" s="197">
        <f t="shared" si="1"/>
        <v>400.5</v>
      </c>
      <c r="M18" s="167">
        <v>7198</v>
      </c>
      <c r="N18" s="167">
        <v>1511</v>
      </c>
      <c r="O18" s="167">
        <v>2821</v>
      </c>
      <c r="P18" s="197">
        <f t="shared" si="2"/>
        <v>11530</v>
      </c>
    </row>
    <row r="19" spans="1:16" ht="14.25">
      <c r="A19" s="53">
        <v>16</v>
      </c>
      <c r="B19" s="53">
        <v>83993</v>
      </c>
      <c r="C19" s="56" t="s">
        <v>593</v>
      </c>
      <c r="D19" s="167"/>
      <c r="E19" s="167" t="s">
        <v>216</v>
      </c>
      <c r="F19" s="167">
        <v>1</v>
      </c>
      <c r="G19" s="167">
        <v>1</v>
      </c>
      <c r="H19" s="167" t="s">
        <v>590</v>
      </c>
      <c r="I19" s="167"/>
      <c r="J19" s="167" t="s">
        <v>216</v>
      </c>
      <c r="K19" s="167">
        <v>2.66</v>
      </c>
      <c r="L19" s="197">
        <f t="shared" si="1"/>
        <v>2.66</v>
      </c>
      <c r="M19" s="167"/>
      <c r="N19" s="198" t="s">
        <v>216</v>
      </c>
      <c r="O19" s="167">
        <v>75</v>
      </c>
      <c r="P19" s="197">
        <f t="shared" si="2"/>
        <v>75</v>
      </c>
    </row>
    <row r="20" spans="1:16" ht="14.25">
      <c r="A20" s="53">
        <v>17</v>
      </c>
      <c r="B20" s="53">
        <v>84150</v>
      </c>
      <c r="C20" s="53" t="s">
        <v>80</v>
      </c>
      <c r="D20" s="167"/>
      <c r="E20" s="167"/>
      <c r="F20" s="167">
        <v>1</v>
      </c>
      <c r="G20" s="167">
        <v>1</v>
      </c>
      <c r="H20" s="167" t="s">
        <v>590</v>
      </c>
      <c r="I20" s="167"/>
      <c r="J20" s="167">
        <v>11.5</v>
      </c>
      <c r="K20" s="167"/>
      <c r="L20" s="197">
        <f t="shared" si="1"/>
        <v>11.5</v>
      </c>
      <c r="M20" s="167"/>
      <c r="N20" s="167">
        <v>460</v>
      </c>
      <c r="O20" s="167"/>
      <c r="P20" s="197">
        <f t="shared" si="2"/>
        <v>460</v>
      </c>
    </row>
    <row r="21" spans="1:16" ht="14.25">
      <c r="A21" s="53">
        <v>18</v>
      </c>
      <c r="B21" s="53">
        <v>84170</v>
      </c>
      <c r="C21" s="53" t="s">
        <v>82</v>
      </c>
      <c r="D21" s="167">
        <v>2</v>
      </c>
      <c r="E21" s="167">
        <v>11</v>
      </c>
      <c r="F21" s="167">
        <v>1</v>
      </c>
      <c r="G21" s="167">
        <f>SUM(D21:F21)</f>
        <v>14</v>
      </c>
      <c r="H21" s="167" t="s">
        <v>590</v>
      </c>
      <c r="I21" s="167">
        <v>20</v>
      </c>
      <c r="J21" s="167">
        <v>74</v>
      </c>
      <c r="K21" s="167">
        <v>2</v>
      </c>
      <c r="L21" s="197">
        <f t="shared" si="1"/>
        <v>96</v>
      </c>
      <c r="M21" s="167">
        <v>800</v>
      </c>
      <c r="N21" s="167">
        <v>2960</v>
      </c>
      <c r="O21" s="167">
        <v>80</v>
      </c>
      <c r="P21" s="197">
        <v>3840</v>
      </c>
    </row>
    <row r="22" spans="1:16" ht="22.5">
      <c r="A22" s="53">
        <v>19</v>
      </c>
      <c r="B22" s="53">
        <v>84574</v>
      </c>
      <c r="C22" s="53" t="s">
        <v>88</v>
      </c>
      <c r="D22" s="167"/>
      <c r="E22" s="167">
        <v>1</v>
      </c>
      <c r="F22" s="167" t="s">
        <v>216</v>
      </c>
      <c r="G22" s="167">
        <f>SUM(D22:F22)</f>
        <v>1</v>
      </c>
      <c r="H22" s="167" t="s">
        <v>591</v>
      </c>
      <c r="I22" s="167"/>
      <c r="J22" s="167">
        <v>0.1</v>
      </c>
      <c r="K22" s="167"/>
      <c r="L22" s="197">
        <f t="shared" si="1"/>
        <v>0.1</v>
      </c>
      <c r="M22" s="167"/>
      <c r="N22" s="167">
        <v>36.4</v>
      </c>
      <c r="O22" s="167"/>
      <c r="P22" s="197">
        <f t="shared" si="2"/>
        <v>36.4</v>
      </c>
    </row>
    <row r="23" spans="1:16" ht="22.5">
      <c r="A23" s="53">
        <v>20</v>
      </c>
      <c r="B23" s="53">
        <v>84711</v>
      </c>
      <c r="C23" s="53" t="s">
        <v>91</v>
      </c>
      <c r="D23" s="167">
        <v>10</v>
      </c>
      <c r="E23" s="167">
        <v>8</v>
      </c>
      <c r="F23" s="167">
        <v>1</v>
      </c>
      <c r="G23" s="167">
        <f>SUM(D23:F23)</f>
        <v>19</v>
      </c>
      <c r="H23" s="167" t="s">
        <v>591</v>
      </c>
      <c r="I23" s="167">
        <v>694</v>
      </c>
      <c r="J23" s="167">
        <v>191</v>
      </c>
      <c r="K23" s="167">
        <v>8.25</v>
      </c>
      <c r="L23" s="197">
        <f t="shared" si="1"/>
        <v>893.25</v>
      </c>
      <c r="M23" s="198">
        <v>13880</v>
      </c>
      <c r="N23" s="198">
        <v>3820</v>
      </c>
      <c r="O23" s="198">
        <v>165</v>
      </c>
      <c r="P23" s="197">
        <v>17865</v>
      </c>
    </row>
    <row r="24" spans="1:16" ht="22.5">
      <c r="A24" s="53">
        <v>21</v>
      </c>
      <c r="B24" s="53">
        <v>84853</v>
      </c>
      <c r="C24" s="53" t="s">
        <v>94</v>
      </c>
      <c r="D24" s="167">
        <v>9</v>
      </c>
      <c r="E24" s="167">
        <v>4</v>
      </c>
      <c r="F24" s="167"/>
      <c r="G24" s="167">
        <f>SUM(D24:F24)</f>
        <v>13</v>
      </c>
      <c r="H24" s="167" t="s">
        <v>591</v>
      </c>
      <c r="I24" s="167">
        <v>443</v>
      </c>
      <c r="J24" s="167">
        <v>125</v>
      </c>
      <c r="K24" s="167"/>
      <c r="L24" s="197">
        <f t="shared" si="1"/>
        <v>568</v>
      </c>
      <c r="M24" s="198">
        <v>8860</v>
      </c>
      <c r="N24" s="198">
        <v>2500</v>
      </c>
      <c r="O24" s="198"/>
      <c r="P24" s="197">
        <f t="shared" si="2"/>
        <v>11360</v>
      </c>
    </row>
    <row r="25" spans="1:16" ht="14.25">
      <c r="A25" s="53">
        <v>22</v>
      </c>
      <c r="B25" s="53">
        <v>97010</v>
      </c>
      <c r="C25" s="53" t="s">
        <v>97</v>
      </c>
      <c r="D25" s="167"/>
      <c r="E25" s="167"/>
      <c r="F25" s="167">
        <v>6</v>
      </c>
      <c r="G25" s="167">
        <f>SUM(D25:F25)</f>
        <v>6</v>
      </c>
      <c r="H25" s="167" t="s">
        <v>591</v>
      </c>
      <c r="I25" s="167"/>
      <c r="J25" s="167"/>
      <c r="K25" s="167">
        <v>9.13</v>
      </c>
      <c r="L25" s="197">
        <f t="shared" si="1"/>
        <v>9.13</v>
      </c>
      <c r="M25" s="167"/>
      <c r="N25" s="167"/>
      <c r="O25" s="167">
        <v>137</v>
      </c>
      <c r="P25" s="197">
        <f t="shared" si="2"/>
        <v>137</v>
      </c>
    </row>
    <row r="26" spans="1:16" ht="14.25">
      <c r="A26" s="53" t="s">
        <v>21</v>
      </c>
      <c r="B26" s="53"/>
      <c r="C26" s="53"/>
      <c r="D26" s="53"/>
      <c r="E26" s="53"/>
      <c r="F26" s="53"/>
      <c r="G26" s="53">
        <f>SUM(G4:G25)</f>
        <v>113</v>
      </c>
      <c r="H26" s="53"/>
      <c r="I26" s="53"/>
      <c r="J26" s="53"/>
      <c r="K26" s="53"/>
      <c r="L26" s="53">
        <f>SUM(L4:L25)</f>
        <v>2256.6400000000003</v>
      </c>
      <c r="M26" s="53"/>
      <c r="N26" s="53"/>
      <c r="O26" s="53"/>
      <c r="P26" s="53">
        <f>SUM(P4:P25)</f>
        <v>115474.47</v>
      </c>
    </row>
  </sheetData>
  <sheetProtection/>
  <mergeCells count="7">
    <mergeCell ref="A1:P1"/>
    <mergeCell ref="D2:G2"/>
    <mergeCell ref="H2:L2"/>
    <mergeCell ref="M2:P2"/>
    <mergeCell ref="A2:A3"/>
    <mergeCell ref="B2:B3"/>
    <mergeCell ref="C2:C3"/>
  </mergeCells>
  <printOptions/>
  <pageMargins left="0.75" right="0.75" top="1" bottom="1"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R306"/>
  <sheetViews>
    <sheetView workbookViewId="0" topLeftCell="A214">
      <selection activeCell="F19" sqref="F19"/>
    </sheetView>
  </sheetViews>
  <sheetFormatPr defaultColWidth="9.00390625" defaultRowHeight="14.25"/>
  <cols>
    <col min="1" max="1" width="3.875" style="186" customWidth="1"/>
    <col min="2" max="2" width="5.375" style="186" customWidth="1"/>
    <col min="3" max="3" width="9.125" style="186" customWidth="1"/>
    <col min="4" max="4" width="28.75390625" style="186" customWidth="1"/>
    <col min="5" max="5" width="9.625" style="186" customWidth="1"/>
    <col min="6" max="6" width="7.875" style="186" customWidth="1"/>
    <col min="7" max="7" width="4.50390625" style="186" customWidth="1"/>
    <col min="8" max="8" width="5.25390625" style="186" customWidth="1"/>
    <col min="9" max="9" width="4.875" style="186" customWidth="1"/>
    <col min="10" max="10" width="7.75390625" style="186" customWidth="1"/>
    <col min="11" max="11" width="4.75390625" style="186" customWidth="1"/>
    <col min="12" max="12" width="9.375" style="186" customWidth="1"/>
    <col min="13" max="13" width="5.625" style="186" customWidth="1"/>
    <col min="14" max="14" width="4.00390625" style="186" customWidth="1"/>
    <col min="15" max="15" width="8.00390625" style="186" customWidth="1"/>
    <col min="16" max="17" width="6.125" style="186" customWidth="1"/>
    <col min="18" max="18" width="6.00390625" style="186" customWidth="1"/>
    <col min="19" max="16384" width="9.00390625" style="186" customWidth="1"/>
  </cols>
  <sheetData>
    <row r="1" spans="1:18" ht="18.75">
      <c r="A1" s="187" t="s">
        <v>594</v>
      </c>
      <c r="B1" s="187"/>
      <c r="C1" s="187"/>
      <c r="D1" s="187"/>
      <c r="E1" s="187"/>
      <c r="F1" s="187"/>
      <c r="G1" s="187"/>
      <c r="H1" s="187"/>
      <c r="I1" s="187"/>
      <c r="J1" s="187"/>
      <c r="K1" s="187"/>
      <c r="L1" s="187"/>
      <c r="M1" s="187"/>
      <c r="N1" s="187"/>
      <c r="O1" s="187"/>
      <c r="P1" s="187"/>
      <c r="Q1" s="187"/>
      <c r="R1" s="187"/>
    </row>
    <row r="2" spans="1:18" ht="36.75">
      <c r="A2" s="60" t="s">
        <v>23</v>
      </c>
      <c r="B2" s="60" t="s">
        <v>595</v>
      </c>
      <c r="C2" s="49" t="s">
        <v>596</v>
      </c>
      <c r="D2" s="49" t="s">
        <v>597</v>
      </c>
      <c r="E2" s="60" t="s">
        <v>598</v>
      </c>
      <c r="F2" s="60" t="s">
        <v>599</v>
      </c>
      <c r="G2" s="49" t="s">
        <v>600</v>
      </c>
      <c r="H2" s="59" t="s">
        <v>601</v>
      </c>
      <c r="I2" s="59" t="s">
        <v>602</v>
      </c>
      <c r="J2" s="59" t="s">
        <v>603</v>
      </c>
      <c r="K2" s="59" t="s">
        <v>604</v>
      </c>
      <c r="L2" s="59" t="s">
        <v>605</v>
      </c>
      <c r="M2" s="60" t="s">
        <v>606</v>
      </c>
      <c r="N2" s="49" t="s">
        <v>607</v>
      </c>
      <c r="O2" s="59" t="s">
        <v>608</v>
      </c>
      <c r="P2" s="59" t="s">
        <v>609</v>
      </c>
      <c r="Q2" s="59" t="s">
        <v>610</v>
      </c>
      <c r="R2" s="59" t="s">
        <v>611</v>
      </c>
    </row>
    <row r="3" spans="1:18" ht="15">
      <c r="A3" s="53" t="s">
        <v>112</v>
      </c>
      <c r="B3" s="53" t="str">
        <f>IF(COUNTIF(D3,"*"&amp;"安溪"&amp;"*")=1,"安溪县",IF(COUNTIF(D3,"*"&amp;"德化"&amp;"*")=1,"德化县",(IF(COUNTIF(D3,"*"&amp;"永春"&amp;"*")=1,"永春县",IF(COUNTIF(D3,"*"&amp;"南安"&amp;"*")=1,"南安市",IF(COUNTIF(D3,"*"&amp;"惠安"&amp;"*")=1,"惠安县",IF(COUNTIF(D3,"*"&amp;"泉港"&amp;"*")=1,"泉港区",)))))))</f>
        <v>安溪县</v>
      </c>
      <c r="C3" s="53"/>
      <c r="D3" s="53" t="s">
        <v>612</v>
      </c>
      <c r="E3" s="53" t="s">
        <v>33</v>
      </c>
      <c r="F3" s="56" t="s">
        <v>35</v>
      </c>
      <c r="G3" s="53"/>
      <c r="H3" s="53">
        <v>231</v>
      </c>
      <c r="I3" s="53">
        <v>483</v>
      </c>
      <c r="J3" s="56" t="s">
        <v>116</v>
      </c>
      <c r="K3" s="188"/>
      <c r="L3" s="53" t="s">
        <v>613</v>
      </c>
      <c r="M3" s="53"/>
      <c r="N3" s="188"/>
      <c r="O3" s="188"/>
      <c r="P3" s="188"/>
      <c r="Q3" s="188"/>
      <c r="R3" s="53"/>
    </row>
    <row r="4" spans="1:18" ht="15">
      <c r="A4" s="53" t="s">
        <v>120</v>
      </c>
      <c r="B4" s="53" t="str">
        <f aca="true" t="shared" si="0" ref="B4:B68">IF(COUNTIF(D4,"*"&amp;"安溪"&amp;"*")=1,"安溪县",IF(COUNTIF(D4,"*"&amp;"德化"&amp;"*")=1,"德化县",(IF(COUNTIF(D4,"*"&amp;"永春"&amp;"*")=1,"永春县",IF(COUNTIF(D4,"*"&amp;"南安"&amp;"*")=1,"南安市",IF(COUNTIF(D4,"*"&amp;"惠安"&amp;"*")=1,"惠安县",IF(COUNTIF(D4,"*"&amp;"泉港"&amp;"*")=1,"泉港区",)))))))</f>
        <v>安溪县</v>
      </c>
      <c r="C4" s="53"/>
      <c r="D4" s="53" t="s">
        <v>614</v>
      </c>
      <c r="E4" s="53" t="s">
        <v>33</v>
      </c>
      <c r="F4" s="56" t="s">
        <v>35</v>
      </c>
      <c r="G4" s="53"/>
      <c r="H4" s="53">
        <v>412</v>
      </c>
      <c r="I4" s="53">
        <v>627</v>
      </c>
      <c r="J4" s="53" t="s">
        <v>615</v>
      </c>
      <c r="K4" s="188"/>
      <c r="L4" s="53" t="s">
        <v>613</v>
      </c>
      <c r="M4" s="53"/>
      <c r="N4" s="188"/>
      <c r="O4" s="188"/>
      <c r="P4" s="188"/>
      <c r="Q4" s="188"/>
      <c r="R4" s="53"/>
    </row>
    <row r="5" spans="1:18" ht="15">
      <c r="A5" s="53" t="s">
        <v>123</v>
      </c>
      <c r="B5" s="53" t="str">
        <f t="shared" si="0"/>
        <v>安溪县</v>
      </c>
      <c r="C5" s="53"/>
      <c r="D5" s="53" t="s">
        <v>616</v>
      </c>
      <c r="E5" s="53" t="s">
        <v>33</v>
      </c>
      <c r="F5" s="56" t="s">
        <v>35</v>
      </c>
      <c r="G5" s="53"/>
      <c r="H5" s="53">
        <v>660</v>
      </c>
      <c r="I5" s="53"/>
      <c r="J5" s="53" t="s">
        <v>615</v>
      </c>
      <c r="K5" s="188"/>
      <c r="L5" s="53" t="s">
        <v>613</v>
      </c>
      <c r="M5" s="53"/>
      <c r="N5" s="188"/>
      <c r="O5" s="188"/>
      <c r="P5" s="188"/>
      <c r="Q5" s="188"/>
      <c r="R5" s="53"/>
    </row>
    <row r="6" spans="1:18" ht="15">
      <c r="A6" s="53" t="s">
        <v>125</v>
      </c>
      <c r="B6" s="53" t="str">
        <f t="shared" si="0"/>
        <v>德化县</v>
      </c>
      <c r="C6" s="53"/>
      <c r="D6" s="53" t="s">
        <v>617</v>
      </c>
      <c r="E6" s="53" t="s">
        <v>33</v>
      </c>
      <c r="F6" s="56" t="s">
        <v>35</v>
      </c>
      <c r="G6" s="53"/>
      <c r="H6" s="53"/>
      <c r="I6" s="53">
        <v>1493</v>
      </c>
      <c r="J6" s="56" t="s">
        <v>116</v>
      </c>
      <c r="K6" s="188"/>
      <c r="L6" s="53" t="s">
        <v>613</v>
      </c>
      <c r="M6" s="53"/>
      <c r="N6" s="188"/>
      <c r="O6" s="188"/>
      <c r="P6" s="188"/>
      <c r="Q6" s="188"/>
      <c r="R6" s="53"/>
    </row>
    <row r="7" spans="1:18" ht="15">
      <c r="A7" s="53" t="s">
        <v>130</v>
      </c>
      <c r="B7" s="53" t="str">
        <f t="shared" si="0"/>
        <v>德化县</v>
      </c>
      <c r="C7" s="53"/>
      <c r="D7" s="53" t="s">
        <v>618</v>
      </c>
      <c r="E7" s="53" t="s">
        <v>33</v>
      </c>
      <c r="F7" s="56" t="s">
        <v>35</v>
      </c>
      <c r="G7" s="53"/>
      <c r="H7" s="53">
        <v>215</v>
      </c>
      <c r="I7" s="53"/>
      <c r="J7" s="56" t="s">
        <v>116</v>
      </c>
      <c r="K7" s="188"/>
      <c r="L7" s="53" t="s">
        <v>613</v>
      </c>
      <c r="M7" s="53"/>
      <c r="N7" s="188"/>
      <c r="O7" s="188"/>
      <c r="P7" s="188"/>
      <c r="Q7" s="188"/>
      <c r="R7" s="53"/>
    </row>
    <row r="8" spans="1:18" ht="14.25">
      <c r="A8" s="53" t="s">
        <v>134</v>
      </c>
      <c r="B8" s="53" t="s">
        <v>619</v>
      </c>
      <c r="C8" s="53">
        <v>3505254001</v>
      </c>
      <c r="D8" s="53" t="s">
        <v>620</v>
      </c>
      <c r="E8" s="53" t="s">
        <v>33</v>
      </c>
      <c r="F8" s="56" t="s">
        <v>35</v>
      </c>
      <c r="G8" s="53"/>
      <c r="H8" s="53"/>
      <c r="I8" s="53">
        <v>4334</v>
      </c>
      <c r="J8" s="53" t="s">
        <v>184</v>
      </c>
      <c r="K8" s="62" t="s">
        <v>138</v>
      </c>
      <c r="L8" s="53" t="s">
        <v>613</v>
      </c>
      <c r="M8" s="53">
        <v>20</v>
      </c>
      <c r="N8" s="53">
        <v>20</v>
      </c>
      <c r="O8" s="189">
        <f>N8*167.2211</f>
        <v>3344.422</v>
      </c>
      <c r="P8" s="189"/>
      <c r="Q8" s="189"/>
      <c r="R8" s="189"/>
    </row>
    <row r="9" spans="1:18" ht="15">
      <c r="A9" s="53" t="s">
        <v>136</v>
      </c>
      <c r="B9" s="53" t="str">
        <f t="shared" si="0"/>
        <v>永春县</v>
      </c>
      <c r="C9" s="53">
        <v>3505254011</v>
      </c>
      <c r="D9" s="53" t="s">
        <v>131</v>
      </c>
      <c r="E9" s="53" t="s">
        <v>33</v>
      </c>
      <c r="F9" s="56" t="s">
        <v>35</v>
      </c>
      <c r="G9" s="53"/>
      <c r="H9" s="53"/>
      <c r="I9" s="53">
        <v>1985</v>
      </c>
      <c r="J9" s="53" t="s">
        <v>133</v>
      </c>
      <c r="K9" s="188"/>
      <c r="L9" s="53" t="s">
        <v>613</v>
      </c>
      <c r="M9" s="53"/>
      <c r="N9" s="188"/>
      <c r="O9" s="188"/>
      <c r="P9" s="189"/>
      <c r="Q9" s="189"/>
      <c r="R9" s="189"/>
    </row>
    <row r="10" spans="1:18" ht="22.5">
      <c r="A10" s="53" t="s">
        <v>139</v>
      </c>
      <c r="B10" s="53" t="s">
        <v>619</v>
      </c>
      <c r="C10" s="53">
        <v>3505254002</v>
      </c>
      <c r="D10" s="53" t="s">
        <v>621</v>
      </c>
      <c r="E10" s="53" t="s">
        <v>33</v>
      </c>
      <c r="F10" s="56" t="s">
        <v>35</v>
      </c>
      <c r="G10" s="53"/>
      <c r="H10" s="53"/>
      <c r="I10" s="53">
        <v>420</v>
      </c>
      <c r="J10" s="53" t="s">
        <v>184</v>
      </c>
      <c r="K10" s="62" t="s">
        <v>138</v>
      </c>
      <c r="L10" s="53" t="s">
        <v>613</v>
      </c>
      <c r="M10" s="53">
        <v>15</v>
      </c>
      <c r="N10" s="53">
        <v>15</v>
      </c>
      <c r="O10" s="189">
        <f aca="true" t="shared" si="1" ref="O10:O24">N10*167.2211</f>
        <v>2508.3165</v>
      </c>
      <c r="P10" s="189"/>
      <c r="Q10" s="189"/>
      <c r="R10" s="189"/>
    </row>
    <row r="11" spans="1:18" ht="15">
      <c r="A11" s="53" t="s">
        <v>141</v>
      </c>
      <c r="B11" s="53" t="str">
        <f t="shared" si="0"/>
        <v>永春县</v>
      </c>
      <c r="C11" s="53">
        <v>3505254003</v>
      </c>
      <c r="D11" s="56" t="s">
        <v>137</v>
      </c>
      <c r="E11" s="53" t="s">
        <v>33</v>
      </c>
      <c r="F11" s="56" t="s">
        <v>35</v>
      </c>
      <c r="G11" s="53"/>
      <c r="H11" s="53"/>
      <c r="I11" s="53">
        <v>1047</v>
      </c>
      <c r="J11" s="56" t="s">
        <v>116</v>
      </c>
      <c r="K11" s="188"/>
      <c r="L11" s="53" t="s">
        <v>613</v>
      </c>
      <c r="M11" s="53"/>
      <c r="N11" s="188"/>
      <c r="O11" s="189"/>
      <c r="P11" s="189"/>
      <c r="Q11" s="189"/>
      <c r="R11" s="189"/>
    </row>
    <row r="12" spans="1:18" ht="14.25">
      <c r="A12" s="53" t="s">
        <v>143</v>
      </c>
      <c r="B12" s="56" t="s">
        <v>622</v>
      </c>
      <c r="C12" s="53"/>
      <c r="D12" s="56" t="s">
        <v>623</v>
      </c>
      <c r="E12" s="53" t="s">
        <v>33</v>
      </c>
      <c r="F12" s="56" t="s">
        <v>35</v>
      </c>
      <c r="G12" s="53"/>
      <c r="H12" s="53"/>
      <c r="I12" s="53">
        <v>2757</v>
      </c>
      <c r="J12" s="56" t="s">
        <v>129</v>
      </c>
      <c r="K12" s="62" t="s">
        <v>138</v>
      </c>
      <c r="L12" s="53" t="s">
        <v>613</v>
      </c>
      <c r="M12" s="53">
        <v>21</v>
      </c>
      <c r="N12" s="53">
        <v>15</v>
      </c>
      <c r="O12" s="189">
        <f t="shared" si="1"/>
        <v>2508.3165</v>
      </c>
      <c r="P12" s="189"/>
      <c r="Q12" s="189"/>
      <c r="R12" s="189"/>
    </row>
    <row r="13" spans="1:18" ht="14.25">
      <c r="A13" s="53" t="s">
        <v>145</v>
      </c>
      <c r="B13" s="53" t="str">
        <f t="shared" si="0"/>
        <v>永春县</v>
      </c>
      <c r="C13" s="53">
        <v>3505254016</v>
      </c>
      <c r="D13" s="53" t="s">
        <v>624</v>
      </c>
      <c r="E13" s="53" t="s">
        <v>33</v>
      </c>
      <c r="F13" s="56" t="s">
        <v>35</v>
      </c>
      <c r="G13" s="53"/>
      <c r="H13" s="53"/>
      <c r="I13" s="53">
        <v>2912</v>
      </c>
      <c r="J13" s="53" t="s">
        <v>184</v>
      </c>
      <c r="K13" s="62" t="s">
        <v>138</v>
      </c>
      <c r="L13" s="53" t="s">
        <v>613</v>
      </c>
      <c r="M13" s="53">
        <v>15</v>
      </c>
      <c r="N13" s="53">
        <v>15</v>
      </c>
      <c r="O13" s="189">
        <f t="shared" si="1"/>
        <v>2508.3165</v>
      </c>
      <c r="P13" s="189"/>
      <c r="Q13" s="189"/>
      <c r="R13" s="189"/>
    </row>
    <row r="14" spans="1:18" ht="14.25">
      <c r="A14" s="53" t="s">
        <v>147</v>
      </c>
      <c r="B14" s="53" t="str">
        <f t="shared" si="0"/>
        <v>永春县</v>
      </c>
      <c r="C14" s="53">
        <v>3505254018</v>
      </c>
      <c r="D14" s="53" t="s">
        <v>625</v>
      </c>
      <c r="E14" s="53" t="s">
        <v>33</v>
      </c>
      <c r="F14" s="56" t="s">
        <v>35</v>
      </c>
      <c r="G14" s="53"/>
      <c r="H14" s="53"/>
      <c r="I14" s="53">
        <v>1662</v>
      </c>
      <c r="J14" s="53" t="s">
        <v>184</v>
      </c>
      <c r="K14" s="62" t="s">
        <v>138</v>
      </c>
      <c r="L14" s="53" t="s">
        <v>613</v>
      </c>
      <c r="M14" s="53">
        <v>6</v>
      </c>
      <c r="N14" s="53">
        <v>15</v>
      </c>
      <c r="O14" s="189">
        <f t="shared" si="1"/>
        <v>2508.3165</v>
      </c>
      <c r="P14" s="189"/>
      <c r="Q14" s="189"/>
      <c r="R14" s="189"/>
    </row>
    <row r="15" spans="1:18" ht="14.25">
      <c r="A15" s="53" t="s">
        <v>149</v>
      </c>
      <c r="B15" s="53" t="str">
        <f t="shared" si="0"/>
        <v>永春县</v>
      </c>
      <c r="C15" s="53">
        <v>3505250014</v>
      </c>
      <c r="D15" s="53" t="s">
        <v>148</v>
      </c>
      <c r="E15" s="53" t="s">
        <v>33</v>
      </c>
      <c r="F15" s="56" t="s">
        <v>35</v>
      </c>
      <c r="G15" s="53"/>
      <c r="H15" s="53"/>
      <c r="I15" s="53">
        <v>4540</v>
      </c>
      <c r="J15" s="53" t="s">
        <v>184</v>
      </c>
      <c r="K15" s="62" t="s">
        <v>138</v>
      </c>
      <c r="L15" s="53" t="s">
        <v>613</v>
      </c>
      <c r="M15" s="53">
        <v>21</v>
      </c>
      <c r="N15" s="53">
        <v>21</v>
      </c>
      <c r="O15" s="189">
        <f t="shared" si="1"/>
        <v>3511.6431000000002</v>
      </c>
      <c r="P15" s="189"/>
      <c r="Q15" s="189"/>
      <c r="R15" s="189"/>
    </row>
    <row r="16" spans="1:18" ht="14.25">
      <c r="A16" s="53">
        <v>14</v>
      </c>
      <c r="B16" s="53" t="str">
        <f t="shared" si="0"/>
        <v>永春县</v>
      </c>
      <c r="C16" s="53">
        <v>3505254006</v>
      </c>
      <c r="D16" s="53" t="s">
        <v>626</v>
      </c>
      <c r="E16" s="53" t="s">
        <v>33</v>
      </c>
      <c r="F16" s="56" t="s">
        <v>35</v>
      </c>
      <c r="G16" s="53"/>
      <c r="H16" s="53"/>
      <c r="I16" s="53">
        <v>1139</v>
      </c>
      <c r="J16" s="53" t="s">
        <v>184</v>
      </c>
      <c r="K16" s="62" t="s">
        <v>138</v>
      </c>
      <c r="L16" s="53" t="s">
        <v>613</v>
      </c>
      <c r="M16" s="53">
        <v>6</v>
      </c>
      <c r="N16" s="53">
        <v>5</v>
      </c>
      <c r="O16" s="189">
        <f t="shared" si="1"/>
        <v>836.1055</v>
      </c>
      <c r="P16" s="189"/>
      <c r="Q16" s="189"/>
      <c r="R16" s="189"/>
    </row>
    <row r="17" spans="1:18" ht="14.25">
      <c r="A17" s="53">
        <v>15</v>
      </c>
      <c r="B17" s="53" t="s">
        <v>619</v>
      </c>
      <c r="C17" s="53">
        <v>3505254004</v>
      </c>
      <c r="D17" s="53" t="s">
        <v>627</v>
      </c>
      <c r="E17" s="53" t="s">
        <v>33</v>
      </c>
      <c r="F17" s="56" t="s">
        <v>35</v>
      </c>
      <c r="G17" s="53"/>
      <c r="H17" s="53"/>
      <c r="I17" s="53">
        <v>26547</v>
      </c>
      <c r="J17" s="53" t="s">
        <v>184</v>
      </c>
      <c r="K17" s="62" t="s">
        <v>138</v>
      </c>
      <c r="L17" s="53" t="s">
        <v>613</v>
      </c>
      <c r="M17" s="53">
        <v>30</v>
      </c>
      <c r="N17" s="53">
        <v>30</v>
      </c>
      <c r="O17" s="189">
        <f t="shared" si="1"/>
        <v>5016.633</v>
      </c>
      <c r="P17" s="189"/>
      <c r="Q17" s="189"/>
      <c r="R17" s="189"/>
    </row>
    <row r="18" spans="1:18" ht="14.25">
      <c r="A18" s="53">
        <v>16</v>
      </c>
      <c r="B18" s="53" t="str">
        <f t="shared" si="0"/>
        <v>永春县</v>
      </c>
      <c r="C18" s="53">
        <v>3505254012</v>
      </c>
      <c r="D18" s="53" t="s">
        <v>628</v>
      </c>
      <c r="E18" s="53" t="s">
        <v>33</v>
      </c>
      <c r="F18" s="56" t="s">
        <v>35</v>
      </c>
      <c r="G18" s="53"/>
      <c r="H18" s="53"/>
      <c r="I18" s="53">
        <v>616</v>
      </c>
      <c r="J18" s="53" t="s">
        <v>184</v>
      </c>
      <c r="K18" s="62" t="s">
        <v>138</v>
      </c>
      <c r="L18" s="53" t="s">
        <v>613</v>
      </c>
      <c r="M18" s="53">
        <v>9</v>
      </c>
      <c r="N18" s="53">
        <v>9</v>
      </c>
      <c r="O18" s="189">
        <f t="shared" si="1"/>
        <v>1504.9899</v>
      </c>
      <c r="P18" s="189"/>
      <c r="Q18" s="189"/>
      <c r="R18" s="189"/>
    </row>
    <row r="19" spans="1:18" ht="14.25">
      <c r="A19" s="53">
        <v>17</v>
      </c>
      <c r="B19" s="53" t="str">
        <f t="shared" si="0"/>
        <v>永春县</v>
      </c>
      <c r="C19" s="53">
        <v>3505254005</v>
      </c>
      <c r="D19" s="53" t="s">
        <v>629</v>
      </c>
      <c r="E19" s="53" t="s">
        <v>33</v>
      </c>
      <c r="F19" s="56" t="s">
        <v>35</v>
      </c>
      <c r="G19" s="53"/>
      <c r="H19" s="53"/>
      <c r="I19" s="53">
        <v>4849</v>
      </c>
      <c r="J19" s="53" t="s">
        <v>184</v>
      </c>
      <c r="K19" s="62" t="s">
        <v>138</v>
      </c>
      <c r="L19" s="53" t="s">
        <v>613</v>
      </c>
      <c r="M19" s="53">
        <v>6</v>
      </c>
      <c r="N19" s="53">
        <v>9</v>
      </c>
      <c r="O19" s="189">
        <f t="shared" si="1"/>
        <v>1504.9899</v>
      </c>
      <c r="P19" s="189"/>
      <c r="Q19" s="189"/>
      <c r="R19" s="189"/>
    </row>
    <row r="20" spans="1:18" ht="14.25">
      <c r="A20" s="53">
        <v>18</v>
      </c>
      <c r="B20" s="53" t="str">
        <f t="shared" si="0"/>
        <v>永春县</v>
      </c>
      <c r="C20" s="53">
        <v>3505254013</v>
      </c>
      <c r="D20" s="53" t="s">
        <v>630</v>
      </c>
      <c r="E20" s="53" t="s">
        <v>33</v>
      </c>
      <c r="F20" s="56" t="s">
        <v>35</v>
      </c>
      <c r="G20" s="53"/>
      <c r="H20" s="53"/>
      <c r="I20" s="53">
        <v>521</v>
      </c>
      <c r="J20" s="53" t="s">
        <v>184</v>
      </c>
      <c r="K20" s="62" t="s">
        <v>138</v>
      </c>
      <c r="L20" s="53" t="s">
        <v>613</v>
      </c>
      <c r="M20" s="53">
        <v>12</v>
      </c>
      <c r="N20" s="53">
        <v>9</v>
      </c>
      <c r="O20" s="189">
        <f t="shared" si="1"/>
        <v>1504.9899</v>
      </c>
      <c r="P20" s="189"/>
      <c r="Q20" s="189"/>
      <c r="R20" s="189"/>
    </row>
    <row r="21" spans="1:18" ht="14.25">
      <c r="A21" s="53">
        <v>19</v>
      </c>
      <c r="B21" s="53" t="str">
        <f t="shared" si="0"/>
        <v>永春县</v>
      </c>
      <c r="C21" s="53">
        <v>3505254017</v>
      </c>
      <c r="D21" s="53" t="s">
        <v>631</v>
      </c>
      <c r="E21" s="53" t="s">
        <v>33</v>
      </c>
      <c r="F21" s="56" t="s">
        <v>35</v>
      </c>
      <c r="G21" s="53"/>
      <c r="H21" s="53"/>
      <c r="I21" s="53">
        <v>523</v>
      </c>
      <c r="J21" s="53" t="s">
        <v>184</v>
      </c>
      <c r="K21" s="62" t="s">
        <v>138</v>
      </c>
      <c r="L21" s="53" t="s">
        <v>613</v>
      </c>
      <c r="M21" s="53">
        <v>6</v>
      </c>
      <c r="N21" s="53">
        <v>9</v>
      </c>
      <c r="O21" s="189">
        <f t="shared" si="1"/>
        <v>1504.9899</v>
      </c>
      <c r="P21" s="189"/>
      <c r="Q21" s="189"/>
      <c r="R21" s="189"/>
    </row>
    <row r="22" spans="1:18" ht="22.5">
      <c r="A22" s="53">
        <v>20</v>
      </c>
      <c r="B22" s="53" t="str">
        <f t="shared" si="0"/>
        <v>永春县</v>
      </c>
      <c r="C22" s="53">
        <v>3505254010</v>
      </c>
      <c r="D22" s="53" t="s">
        <v>632</v>
      </c>
      <c r="E22" s="53" t="s">
        <v>33</v>
      </c>
      <c r="F22" s="56" t="s">
        <v>35</v>
      </c>
      <c r="G22" s="53"/>
      <c r="H22" s="53"/>
      <c r="I22" s="53">
        <v>855</v>
      </c>
      <c r="J22" s="53" t="s">
        <v>184</v>
      </c>
      <c r="K22" s="62" t="s">
        <v>138</v>
      </c>
      <c r="L22" s="53" t="s">
        <v>613</v>
      </c>
      <c r="M22" s="53">
        <v>9</v>
      </c>
      <c r="N22" s="53">
        <v>9</v>
      </c>
      <c r="O22" s="189">
        <f t="shared" si="1"/>
        <v>1504.9899</v>
      </c>
      <c r="P22" s="189"/>
      <c r="Q22" s="189"/>
      <c r="R22" s="189"/>
    </row>
    <row r="23" spans="1:18" ht="14.25">
      <c r="A23" s="53">
        <v>21</v>
      </c>
      <c r="B23" s="53" t="str">
        <f t="shared" si="0"/>
        <v>永春县</v>
      </c>
      <c r="C23" s="53">
        <v>3505254014</v>
      </c>
      <c r="D23" s="53" t="s">
        <v>633</v>
      </c>
      <c r="E23" s="53" t="s">
        <v>33</v>
      </c>
      <c r="F23" s="56" t="s">
        <v>35</v>
      </c>
      <c r="G23" s="53"/>
      <c r="H23" s="53"/>
      <c r="I23" s="53">
        <v>515</v>
      </c>
      <c r="J23" s="53" t="s">
        <v>184</v>
      </c>
      <c r="K23" s="62" t="s">
        <v>138</v>
      </c>
      <c r="L23" s="53" t="s">
        <v>613</v>
      </c>
      <c r="M23" s="53">
        <v>6</v>
      </c>
      <c r="N23" s="53">
        <v>9</v>
      </c>
      <c r="O23" s="189">
        <f t="shared" si="1"/>
        <v>1504.9899</v>
      </c>
      <c r="P23" s="189"/>
      <c r="Q23" s="189"/>
      <c r="R23" s="189"/>
    </row>
    <row r="24" spans="1:18" ht="14.25">
      <c r="A24" s="53">
        <v>22</v>
      </c>
      <c r="B24" s="53" t="str">
        <f t="shared" si="0"/>
        <v>永春县</v>
      </c>
      <c r="C24" s="53">
        <v>3505254015</v>
      </c>
      <c r="D24" s="53" t="s">
        <v>634</v>
      </c>
      <c r="E24" s="53" t="s">
        <v>33</v>
      </c>
      <c r="F24" s="56" t="s">
        <v>35</v>
      </c>
      <c r="G24" s="53"/>
      <c r="H24" s="53"/>
      <c r="I24" s="53">
        <v>414</v>
      </c>
      <c r="J24" s="53" t="s">
        <v>184</v>
      </c>
      <c r="K24" s="62" t="s">
        <v>138</v>
      </c>
      <c r="L24" s="53" t="s">
        <v>613</v>
      </c>
      <c r="M24" s="53">
        <v>6</v>
      </c>
      <c r="N24" s="53">
        <v>9</v>
      </c>
      <c r="O24" s="189">
        <f t="shared" si="1"/>
        <v>1504.9899</v>
      </c>
      <c r="P24" s="189"/>
      <c r="Q24" s="189"/>
      <c r="R24" s="189"/>
    </row>
    <row r="25" spans="1:18" ht="15">
      <c r="A25" s="53">
        <v>23</v>
      </c>
      <c r="B25" s="53" t="str">
        <f t="shared" si="0"/>
        <v>安溪县</v>
      </c>
      <c r="C25" s="188"/>
      <c r="D25" s="53" t="s">
        <v>635</v>
      </c>
      <c r="E25" s="53" t="s">
        <v>36</v>
      </c>
      <c r="F25" s="53" t="s">
        <v>163</v>
      </c>
      <c r="G25" s="53"/>
      <c r="H25" s="53"/>
      <c r="I25" s="53">
        <v>120</v>
      </c>
      <c r="J25" s="53" t="s">
        <v>615</v>
      </c>
      <c r="K25" s="188"/>
      <c r="L25" s="53" t="s">
        <v>163</v>
      </c>
      <c r="M25" s="53"/>
      <c r="N25" s="188"/>
      <c r="O25" s="188"/>
      <c r="P25" s="188"/>
      <c r="Q25" s="188"/>
      <c r="R25" s="53"/>
    </row>
    <row r="26" spans="1:18" ht="15">
      <c r="A26" s="53">
        <v>24</v>
      </c>
      <c r="B26" s="53" t="str">
        <f t="shared" si="0"/>
        <v>安溪县</v>
      </c>
      <c r="C26" s="188"/>
      <c r="D26" s="53" t="s">
        <v>636</v>
      </c>
      <c r="E26" s="53" t="s">
        <v>36</v>
      </c>
      <c r="F26" s="53" t="s">
        <v>163</v>
      </c>
      <c r="G26" s="53"/>
      <c r="H26" s="53"/>
      <c r="I26" s="53">
        <v>31</v>
      </c>
      <c r="J26" s="53" t="s">
        <v>615</v>
      </c>
      <c r="K26" s="188"/>
      <c r="L26" s="53" t="s">
        <v>163</v>
      </c>
      <c r="M26" s="53"/>
      <c r="N26" s="188"/>
      <c r="O26" s="188"/>
      <c r="P26" s="188"/>
      <c r="Q26" s="188"/>
      <c r="R26" s="53"/>
    </row>
    <row r="27" spans="1:18" ht="15">
      <c r="A27" s="53">
        <v>25</v>
      </c>
      <c r="B27" s="53" t="str">
        <f t="shared" si="0"/>
        <v>安溪县</v>
      </c>
      <c r="C27" s="188"/>
      <c r="D27" s="53" t="s">
        <v>637</v>
      </c>
      <c r="E27" s="53" t="s">
        <v>36</v>
      </c>
      <c r="F27" s="53" t="s">
        <v>163</v>
      </c>
      <c r="G27" s="53"/>
      <c r="H27" s="53"/>
      <c r="I27" s="53">
        <v>86</v>
      </c>
      <c r="J27" s="53" t="s">
        <v>184</v>
      </c>
      <c r="K27" s="62" t="s">
        <v>313</v>
      </c>
      <c r="L27" s="53" t="s">
        <v>163</v>
      </c>
      <c r="M27" s="53">
        <v>86</v>
      </c>
      <c r="N27" s="53">
        <v>86</v>
      </c>
      <c r="O27" s="52">
        <v>4300</v>
      </c>
      <c r="P27" s="188"/>
      <c r="Q27" s="188"/>
      <c r="R27" s="53"/>
    </row>
    <row r="28" spans="1:18" ht="15">
      <c r="A28" s="53">
        <v>26</v>
      </c>
      <c r="B28" s="53" t="str">
        <f t="shared" si="0"/>
        <v>安溪县</v>
      </c>
      <c r="C28" s="188"/>
      <c r="D28" s="56" t="s">
        <v>167</v>
      </c>
      <c r="E28" s="53" t="s">
        <v>36</v>
      </c>
      <c r="F28" s="53" t="s">
        <v>163</v>
      </c>
      <c r="G28" s="53"/>
      <c r="H28" s="53"/>
      <c r="I28" s="53">
        <v>18</v>
      </c>
      <c r="J28" s="56" t="s">
        <v>157</v>
      </c>
      <c r="K28" s="62"/>
      <c r="L28" s="53"/>
      <c r="M28" s="53"/>
      <c r="N28" s="53"/>
      <c r="O28" s="52"/>
      <c r="P28" s="188"/>
      <c r="Q28" s="188"/>
      <c r="R28" s="53"/>
    </row>
    <row r="29" spans="1:18" ht="15">
      <c r="A29" s="53">
        <v>27</v>
      </c>
      <c r="B29" s="53" t="str">
        <f t="shared" si="0"/>
        <v>德化县</v>
      </c>
      <c r="C29" s="188"/>
      <c r="D29" s="53" t="s">
        <v>638</v>
      </c>
      <c r="E29" s="53" t="s">
        <v>36</v>
      </c>
      <c r="F29" s="53" t="s">
        <v>163</v>
      </c>
      <c r="G29" s="53"/>
      <c r="H29" s="53"/>
      <c r="I29" s="53">
        <v>72</v>
      </c>
      <c r="J29" s="53" t="s">
        <v>184</v>
      </c>
      <c r="K29" s="62" t="s">
        <v>313</v>
      </c>
      <c r="L29" s="53" t="s">
        <v>163</v>
      </c>
      <c r="M29" s="53">
        <v>72</v>
      </c>
      <c r="N29" s="53">
        <v>72</v>
      </c>
      <c r="O29" s="52">
        <v>3600</v>
      </c>
      <c r="P29" s="188"/>
      <c r="Q29" s="188"/>
      <c r="R29" s="53"/>
    </row>
    <row r="30" spans="1:18" ht="15">
      <c r="A30" s="53">
        <v>28</v>
      </c>
      <c r="B30" s="56" t="s">
        <v>639</v>
      </c>
      <c r="C30" s="188"/>
      <c r="D30" s="56" t="s">
        <v>169</v>
      </c>
      <c r="E30" s="53" t="s">
        <v>36</v>
      </c>
      <c r="F30" s="53" t="s">
        <v>163</v>
      </c>
      <c r="G30" s="53"/>
      <c r="H30" s="53"/>
      <c r="I30" s="53">
        <v>11</v>
      </c>
      <c r="J30" s="56" t="s">
        <v>157</v>
      </c>
      <c r="K30" s="62"/>
      <c r="L30" s="53"/>
      <c r="M30" s="53"/>
      <c r="N30" s="53"/>
      <c r="O30" s="52"/>
      <c r="P30" s="188"/>
      <c r="Q30" s="188"/>
      <c r="R30" s="53"/>
    </row>
    <row r="31" spans="1:18" ht="15">
      <c r="A31" s="53">
        <v>29</v>
      </c>
      <c r="B31" s="56" t="s">
        <v>622</v>
      </c>
      <c r="C31" s="188"/>
      <c r="D31" s="56" t="s">
        <v>170</v>
      </c>
      <c r="E31" s="53" t="s">
        <v>36</v>
      </c>
      <c r="F31" s="53" t="s">
        <v>163</v>
      </c>
      <c r="G31" s="53"/>
      <c r="H31" s="53"/>
      <c r="I31" s="53">
        <v>37</v>
      </c>
      <c r="J31" s="56" t="s">
        <v>157</v>
      </c>
      <c r="K31" s="62"/>
      <c r="L31" s="53"/>
      <c r="M31" s="53"/>
      <c r="N31" s="53"/>
      <c r="O31" s="52"/>
      <c r="P31" s="188"/>
      <c r="Q31" s="188"/>
      <c r="R31" s="53"/>
    </row>
    <row r="32" spans="1:18" ht="15">
      <c r="A32" s="53" t="s">
        <v>199</v>
      </c>
      <c r="B32" s="53" t="str">
        <f aca="true" t="shared" si="2" ref="B32:B40">IF(COUNTIF(D32,"*"&amp;"安溪"&amp;"*")=1,"安溪县",IF(COUNTIF(D32,"*"&amp;"德化"&amp;"*")=1,"德化县",(IF(COUNTIF(D32,"*"&amp;"永春"&amp;"*")=1,"永春县",IF(COUNTIF(D32,"*"&amp;"南安"&amp;"*")=1,"南安市",IF(COUNTIF(D32,"*"&amp;"惠安"&amp;"*")=1,"惠安县",IF(COUNTIF(D32,"*"&amp;"泉港"&amp;"*")=1,"泉港区",)))))))</f>
        <v>安溪县</v>
      </c>
      <c r="C32" s="53">
        <v>3505240015</v>
      </c>
      <c r="D32" s="53" t="s">
        <v>640</v>
      </c>
      <c r="E32" s="53" t="s">
        <v>39</v>
      </c>
      <c r="F32" s="56" t="s">
        <v>41</v>
      </c>
      <c r="G32" s="53">
        <v>3501</v>
      </c>
      <c r="H32" s="53">
        <v>13482</v>
      </c>
      <c r="I32" s="53"/>
      <c r="J32" s="53" t="s">
        <v>184</v>
      </c>
      <c r="K32" s="62" t="s">
        <v>138</v>
      </c>
      <c r="L32" s="53" t="s">
        <v>613</v>
      </c>
      <c r="M32" s="53">
        <v>15</v>
      </c>
      <c r="N32" s="53">
        <v>15</v>
      </c>
      <c r="O32" s="52">
        <f>N32*350</f>
        <v>5250</v>
      </c>
      <c r="P32" s="188"/>
      <c r="Q32" s="188"/>
      <c r="R32" s="53"/>
    </row>
    <row r="33" spans="1:18" ht="15">
      <c r="A33" s="53"/>
      <c r="B33" s="53">
        <f t="shared" si="2"/>
        <v>0</v>
      </c>
      <c r="C33" s="53"/>
      <c r="D33" s="53"/>
      <c r="E33" s="53" t="s">
        <v>46</v>
      </c>
      <c r="F33" s="56" t="s">
        <v>48</v>
      </c>
      <c r="G33" s="53"/>
      <c r="H33" s="53">
        <v>4073</v>
      </c>
      <c r="I33" s="53"/>
      <c r="J33" s="53" t="s">
        <v>615</v>
      </c>
      <c r="K33" s="188"/>
      <c r="L33" s="53" t="s">
        <v>613</v>
      </c>
      <c r="M33" s="53"/>
      <c r="N33" s="188"/>
      <c r="O33" s="188"/>
      <c r="P33" s="188"/>
      <c r="Q33" s="188"/>
      <c r="R33" s="53"/>
    </row>
    <row r="34" spans="1:18" ht="15">
      <c r="A34" s="53"/>
      <c r="B34" s="53">
        <f t="shared" si="2"/>
        <v>0</v>
      </c>
      <c r="C34" s="53"/>
      <c r="D34" s="53"/>
      <c r="E34" s="53" t="s">
        <v>49</v>
      </c>
      <c r="F34" s="56" t="s">
        <v>194</v>
      </c>
      <c r="G34" s="53"/>
      <c r="H34" s="53">
        <v>89673</v>
      </c>
      <c r="I34" s="190"/>
      <c r="J34" s="53" t="s">
        <v>615</v>
      </c>
      <c r="K34" s="188"/>
      <c r="L34" s="53" t="s">
        <v>613</v>
      </c>
      <c r="M34" s="53"/>
      <c r="N34" s="188"/>
      <c r="O34" s="188"/>
      <c r="P34" s="188"/>
      <c r="Q34" s="188"/>
      <c r="R34" s="53"/>
    </row>
    <row r="35" spans="1:18" ht="15">
      <c r="A35" s="53"/>
      <c r="B35" s="53">
        <f t="shared" si="2"/>
        <v>0</v>
      </c>
      <c r="C35" s="53"/>
      <c r="D35" s="53"/>
      <c r="E35" s="53" t="s">
        <v>62</v>
      </c>
      <c r="F35" s="56" t="s">
        <v>41</v>
      </c>
      <c r="G35" s="53">
        <v>830</v>
      </c>
      <c r="H35" s="53">
        <v>1037</v>
      </c>
      <c r="I35" s="53"/>
      <c r="J35" s="53" t="s">
        <v>615</v>
      </c>
      <c r="K35" s="188"/>
      <c r="L35" s="53" t="s">
        <v>613</v>
      </c>
      <c r="M35" s="53"/>
      <c r="N35" s="188"/>
      <c r="O35" s="188"/>
      <c r="P35" s="188"/>
      <c r="Q35" s="188"/>
      <c r="R35" s="53"/>
    </row>
    <row r="36" spans="1:18" ht="15">
      <c r="A36" s="53"/>
      <c r="B36" s="53">
        <f t="shared" si="2"/>
        <v>0</v>
      </c>
      <c r="C36" s="53"/>
      <c r="D36" s="53"/>
      <c r="E36" s="53" t="s">
        <v>96</v>
      </c>
      <c r="F36" s="56" t="s">
        <v>41</v>
      </c>
      <c r="G36" s="53"/>
      <c r="H36" s="53"/>
      <c r="I36" s="53">
        <v>90575</v>
      </c>
      <c r="J36" s="53" t="s">
        <v>615</v>
      </c>
      <c r="K36" s="188"/>
      <c r="L36" s="53" t="s">
        <v>613</v>
      </c>
      <c r="M36" s="53"/>
      <c r="N36" s="188"/>
      <c r="O36" s="188"/>
      <c r="P36" s="188"/>
      <c r="Q36" s="188"/>
      <c r="R36" s="53"/>
    </row>
    <row r="37" spans="1:18" ht="22.5">
      <c r="A37" s="53" t="s">
        <v>201</v>
      </c>
      <c r="B37" s="53" t="str">
        <f t="shared" si="2"/>
        <v>安溪县</v>
      </c>
      <c r="C37" s="53">
        <v>3505240101</v>
      </c>
      <c r="D37" s="53" t="s">
        <v>641</v>
      </c>
      <c r="E37" s="53" t="s">
        <v>39</v>
      </c>
      <c r="F37" s="56" t="s">
        <v>41</v>
      </c>
      <c r="G37" s="53">
        <v>404</v>
      </c>
      <c r="H37" s="53">
        <v>483</v>
      </c>
      <c r="I37" s="53">
        <v>957</v>
      </c>
      <c r="J37" s="53" t="s">
        <v>184</v>
      </c>
      <c r="K37" s="62" t="s">
        <v>138</v>
      </c>
      <c r="L37" s="53" t="s">
        <v>613</v>
      </c>
      <c r="M37" s="53">
        <v>10</v>
      </c>
      <c r="N37" s="53">
        <v>10</v>
      </c>
      <c r="O37" s="52">
        <f>N37*350</f>
        <v>3500</v>
      </c>
      <c r="P37" s="188"/>
      <c r="Q37" s="188"/>
      <c r="R37" s="53"/>
    </row>
    <row r="38" spans="1:18" ht="15">
      <c r="A38" s="53" t="s">
        <v>204</v>
      </c>
      <c r="B38" s="53" t="str">
        <f t="shared" si="2"/>
        <v>安溪县</v>
      </c>
      <c r="C38" s="53">
        <v>3505240002</v>
      </c>
      <c r="D38" s="53" t="s">
        <v>200</v>
      </c>
      <c r="E38" s="53" t="s">
        <v>39</v>
      </c>
      <c r="F38" s="56" t="s">
        <v>41</v>
      </c>
      <c r="G38" s="53">
        <v>30</v>
      </c>
      <c r="H38" s="53">
        <v>57</v>
      </c>
      <c r="I38" s="53"/>
      <c r="J38" s="53" t="s">
        <v>133</v>
      </c>
      <c r="K38" s="188"/>
      <c r="L38" s="53" t="s">
        <v>613</v>
      </c>
      <c r="M38" s="53"/>
      <c r="N38" s="188"/>
      <c r="O38" s="188"/>
      <c r="P38" s="188"/>
      <c r="Q38" s="188"/>
      <c r="R38" s="53"/>
    </row>
    <row r="39" spans="1:18" ht="15">
      <c r="A39" s="53" t="s">
        <v>206</v>
      </c>
      <c r="B39" s="53" t="str">
        <f t="shared" si="2"/>
        <v>安溪县</v>
      </c>
      <c r="C39" s="53">
        <v>3505240003</v>
      </c>
      <c r="D39" s="53" t="s">
        <v>642</v>
      </c>
      <c r="E39" s="53" t="s">
        <v>39</v>
      </c>
      <c r="F39" s="56" t="s">
        <v>41</v>
      </c>
      <c r="G39" s="53"/>
      <c r="H39" s="53">
        <v>11</v>
      </c>
      <c r="I39" s="53">
        <v>409</v>
      </c>
      <c r="J39" s="53" t="s">
        <v>184</v>
      </c>
      <c r="K39" s="62" t="s">
        <v>138</v>
      </c>
      <c r="L39" s="53" t="s">
        <v>613</v>
      </c>
      <c r="M39" s="53">
        <v>6</v>
      </c>
      <c r="N39" s="53">
        <v>6</v>
      </c>
      <c r="O39" s="52">
        <f>N39*350</f>
        <v>2100</v>
      </c>
      <c r="P39" s="188"/>
      <c r="Q39" s="188"/>
      <c r="R39" s="53"/>
    </row>
    <row r="40" spans="1:18" ht="15">
      <c r="A40" s="53"/>
      <c r="B40" s="53">
        <f t="shared" si="2"/>
        <v>0</v>
      </c>
      <c r="C40" s="53"/>
      <c r="D40" s="53"/>
      <c r="E40" s="53" t="s">
        <v>42</v>
      </c>
      <c r="F40" s="56" t="s">
        <v>41</v>
      </c>
      <c r="G40" s="53"/>
      <c r="H40" s="53"/>
      <c r="I40" s="191">
        <v>1</v>
      </c>
      <c r="J40" s="53" t="s">
        <v>133</v>
      </c>
      <c r="K40" s="188"/>
      <c r="L40" s="53" t="s">
        <v>613</v>
      </c>
      <c r="M40" s="53"/>
      <c r="N40" s="188"/>
      <c r="O40" s="188"/>
      <c r="P40" s="188"/>
      <c r="Q40" s="188"/>
      <c r="R40" s="191"/>
    </row>
    <row r="41" spans="1:18" ht="14.25">
      <c r="A41" s="53">
        <v>34</v>
      </c>
      <c r="B41" s="53" t="str">
        <f t="shared" si="0"/>
        <v>德化县</v>
      </c>
      <c r="C41" s="53">
        <v>3505260005</v>
      </c>
      <c r="D41" s="53" t="s">
        <v>643</v>
      </c>
      <c r="E41" s="53" t="s">
        <v>39</v>
      </c>
      <c r="F41" s="56" t="s">
        <v>41</v>
      </c>
      <c r="G41" s="53"/>
      <c r="H41" s="53">
        <v>1273</v>
      </c>
      <c r="I41" s="53">
        <v>54016</v>
      </c>
      <c r="J41" s="53" t="s">
        <v>184</v>
      </c>
      <c r="K41" s="62" t="s">
        <v>174</v>
      </c>
      <c r="L41" s="53" t="s">
        <v>613</v>
      </c>
      <c r="M41" s="53">
        <v>60</v>
      </c>
      <c r="N41" s="53">
        <v>60</v>
      </c>
      <c r="O41" s="52">
        <f>N41*350</f>
        <v>21000</v>
      </c>
      <c r="P41" s="53">
        <v>85.3</v>
      </c>
      <c r="Q41" s="53">
        <v>78.42</v>
      </c>
      <c r="R41" s="53"/>
    </row>
    <row r="42" spans="1:18" ht="14.25">
      <c r="A42" s="53">
        <v>35</v>
      </c>
      <c r="B42" s="53" t="str">
        <f t="shared" si="0"/>
        <v>德化县</v>
      </c>
      <c r="C42" s="53">
        <v>3505260003</v>
      </c>
      <c r="D42" s="53" t="s">
        <v>644</v>
      </c>
      <c r="E42" s="53" t="s">
        <v>39</v>
      </c>
      <c r="F42" s="56" t="s">
        <v>41</v>
      </c>
      <c r="G42" s="53" t="s">
        <v>216</v>
      </c>
      <c r="H42" s="53">
        <v>1378</v>
      </c>
      <c r="I42" s="53">
        <v>1237</v>
      </c>
      <c r="J42" s="53" t="s">
        <v>184</v>
      </c>
      <c r="K42" s="62" t="s">
        <v>138</v>
      </c>
      <c r="L42" s="53" t="s">
        <v>613</v>
      </c>
      <c r="M42" s="53">
        <v>25</v>
      </c>
      <c r="N42" s="53">
        <v>25</v>
      </c>
      <c r="O42" s="52">
        <f>N42*350</f>
        <v>8750</v>
      </c>
      <c r="P42" s="53">
        <v>85</v>
      </c>
      <c r="Q42" s="53">
        <v>91.96</v>
      </c>
      <c r="R42" s="53"/>
    </row>
    <row r="43" spans="1:18" ht="14.25">
      <c r="A43" s="53">
        <v>36</v>
      </c>
      <c r="B43" s="53" t="str">
        <f t="shared" si="0"/>
        <v>德化县</v>
      </c>
      <c r="C43" s="53">
        <v>3505260004</v>
      </c>
      <c r="D43" s="53" t="s">
        <v>645</v>
      </c>
      <c r="E43" s="53" t="s">
        <v>39</v>
      </c>
      <c r="F43" s="56" t="s">
        <v>41</v>
      </c>
      <c r="G43" s="53"/>
      <c r="H43" s="53">
        <v>2.9</v>
      </c>
      <c r="I43" s="53">
        <v>469.6</v>
      </c>
      <c r="J43" s="53" t="s">
        <v>184</v>
      </c>
      <c r="K43" s="62" t="s">
        <v>138</v>
      </c>
      <c r="L43" s="53" t="s">
        <v>613</v>
      </c>
      <c r="M43" s="53">
        <v>15</v>
      </c>
      <c r="N43" s="53">
        <v>15</v>
      </c>
      <c r="O43" s="52">
        <f>N43*350</f>
        <v>5250</v>
      </c>
      <c r="P43" s="53">
        <v>99</v>
      </c>
      <c r="Q43" s="53">
        <v>84.3</v>
      </c>
      <c r="R43" s="53"/>
    </row>
    <row r="44" spans="1:18" ht="14.25">
      <c r="A44" s="53">
        <v>37</v>
      </c>
      <c r="B44" s="53" t="str">
        <f t="shared" si="0"/>
        <v>德化县</v>
      </c>
      <c r="C44" s="53">
        <v>3505260007</v>
      </c>
      <c r="D44" s="53" t="s">
        <v>646</v>
      </c>
      <c r="E44" s="53" t="s">
        <v>39</v>
      </c>
      <c r="F44" s="56" t="s">
        <v>41</v>
      </c>
      <c r="G44" s="53">
        <v>440</v>
      </c>
      <c r="H44" s="53">
        <v>677</v>
      </c>
      <c r="I44" s="53">
        <v>443</v>
      </c>
      <c r="J44" s="53" t="s">
        <v>184</v>
      </c>
      <c r="K44" s="62" t="s">
        <v>138</v>
      </c>
      <c r="L44" s="53" t="s">
        <v>613</v>
      </c>
      <c r="M44" s="53">
        <v>12</v>
      </c>
      <c r="N44" s="53">
        <v>12</v>
      </c>
      <c r="O44" s="52">
        <f>N44*350</f>
        <v>4200</v>
      </c>
      <c r="P44" s="52"/>
      <c r="Q44" s="52"/>
      <c r="R44" s="53"/>
    </row>
    <row r="45" spans="1:18" ht="14.25">
      <c r="A45" s="53" t="s">
        <v>220</v>
      </c>
      <c r="B45" s="53" t="str">
        <f t="shared" si="0"/>
        <v>德化县</v>
      </c>
      <c r="C45" s="53">
        <v>3505260008</v>
      </c>
      <c r="D45" s="53" t="s">
        <v>647</v>
      </c>
      <c r="E45" s="53" t="s">
        <v>39</v>
      </c>
      <c r="F45" s="56" t="s">
        <v>41</v>
      </c>
      <c r="G45" s="53"/>
      <c r="H45" s="53"/>
      <c r="I45" s="53">
        <v>282</v>
      </c>
      <c r="J45" s="53" t="s">
        <v>184</v>
      </c>
      <c r="K45" s="62" t="s">
        <v>138</v>
      </c>
      <c r="L45" s="53" t="s">
        <v>613</v>
      </c>
      <c r="M45" s="53">
        <v>6</v>
      </c>
      <c r="N45" s="53">
        <v>6</v>
      </c>
      <c r="O45" s="52">
        <f>N45*350</f>
        <v>2100</v>
      </c>
      <c r="P45" s="52"/>
      <c r="Q45" s="52"/>
      <c r="R45" s="53"/>
    </row>
    <row r="46" spans="1:18" ht="15">
      <c r="A46" s="53">
        <v>39</v>
      </c>
      <c r="B46" s="53" t="str">
        <f t="shared" si="0"/>
        <v>德化县</v>
      </c>
      <c r="C46" s="53"/>
      <c r="D46" s="53" t="s">
        <v>648</v>
      </c>
      <c r="E46" s="53" t="s">
        <v>39</v>
      </c>
      <c r="F46" s="56" t="s">
        <v>41</v>
      </c>
      <c r="G46" s="53"/>
      <c r="H46" s="53"/>
      <c r="I46" s="53"/>
      <c r="J46" s="53" t="s">
        <v>133</v>
      </c>
      <c r="K46" s="62"/>
      <c r="L46" s="53" t="s">
        <v>613</v>
      </c>
      <c r="M46" s="53"/>
      <c r="N46" s="188"/>
      <c r="O46" s="188"/>
      <c r="P46" s="188"/>
      <c r="Q46" s="188"/>
      <c r="R46" s="53"/>
    </row>
    <row r="47" spans="1:18" ht="14.25">
      <c r="A47" s="53" t="s">
        <v>225</v>
      </c>
      <c r="B47" s="53" t="str">
        <f t="shared" si="0"/>
        <v>德化县</v>
      </c>
      <c r="C47" s="53">
        <v>3505260006</v>
      </c>
      <c r="D47" s="53" t="s">
        <v>649</v>
      </c>
      <c r="E47" s="53" t="s">
        <v>39</v>
      </c>
      <c r="F47" s="56" t="s">
        <v>41</v>
      </c>
      <c r="G47" s="53">
        <v>375</v>
      </c>
      <c r="H47" s="53">
        <v>500</v>
      </c>
      <c r="I47" s="53">
        <v>4029</v>
      </c>
      <c r="J47" s="53" t="s">
        <v>184</v>
      </c>
      <c r="K47" s="62" t="s">
        <v>138</v>
      </c>
      <c r="L47" s="53" t="s">
        <v>613</v>
      </c>
      <c r="M47" s="53">
        <v>10</v>
      </c>
      <c r="N47" s="53">
        <v>10</v>
      </c>
      <c r="O47" s="52">
        <f>N47*350</f>
        <v>3500</v>
      </c>
      <c r="P47" s="52">
        <v>85</v>
      </c>
      <c r="Q47" s="52">
        <v>98.35</v>
      </c>
      <c r="R47" s="53"/>
    </row>
    <row r="48" spans="1:18" ht="15">
      <c r="A48" s="53"/>
      <c r="B48" s="53">
        <f t="shared" si="0"/>
        <v>0</v>
      </c>
      <c r="C48" s="53"/>
      <c r="D48" s="53"/>
      <c r="E48" s="53" t="s">
        <v>51</v>
      </c>
      <c r="F48" s="56" t="s">
        <v>187</v>
      </c>
      <c r="G48" s="53"/>
      <c r="H48" s="53"/>
      <c r="I48" s="53">
        <v>1773</v>
      </c>
      <c r="J48" s="56" t="s">
        <v>157</v>
      </c>
      <c r="K48" s="62"/>
      <c r="L48" s="53" t="s">
        <v>613</v>
      </c>
      <c r="M48" s="53"/>
      <c r="N48" s="53"/>
      <c r="O48" s="52"/>
      <c r="P48" s="188"/>
      <c r="Q48" s="188"/>
      <c r="R48" s="53"/>
    </row>
    <row r="49" spans="1:18" ht="15">
      <c r="A49" s="53" t="s">
        <v>228</v>
      </c>
      <c r="B49" s="53" t="str">
        <f t="shared" si="0"/>
        <v>南安市</v>
      </c>
      <c r="C49" s="53"/>
      <c r="D49" s="53" t="s">
        <v>650</v>
      </c>
      <c r="E49" s="53" t="s">
        <v>42</v>
      </c>
      <c r="F49" s="56" t="s">
        <v>41</v>
      </c>
      <c r="G49" s="53"/>
      <c r="H49" s="53"/>
      <c r="I49" s="53">
        <v>17</v>
      </c>
      <c r="J49" s="53" t="s">
        <v>615</v>
      </c>
      <c r="K49" s="62"/>
      <c r="L49" s="53" t="s">
        <v>613</v>
      </c>
      <c r="M49" s="53"/>
      <c r="N49" s="188"/>
      <c r="O49" s="188"/>
      <c r="P49" s="188"/>
      <c r="Q49" s="188"/>
      <c r="R49" s="53"/>
    </row>
    <row r="50" spans="1:18" ht="14.25">
      <c r="A50" s="53" t="s">
        <v>230</v>
      </c>
      <c r="B50" s="53" t="str">
        <f t="shared" si="0"/>
        <v>德化县</v>
      </c>
      <c r="C50" s="53">
        <v>3505260009</v>
      </c>
      <c r="D50" s="53" t="s">
        <v>651</v>
      </c>
      <c r="E50" s="53" t="s">
        <v>42</v>
      </c>
      <c r="F50" s="56" t="s">
        <v>41</v>
      </c>
      <c r="G50" s="53"/>
      <c r="H50" s="53"/>
      <c r="I50" s="53">
        <v>146</v>
      </c>
      <c r="J50" s="53" t="s">
        <v>184</v>
      </c>
      <c r="K50" s="62" t="s">
        <v>138</v>
      </c>
      <c r="L50" s="53" t="s">
        <v>613</v>
      </c>
      <c r="M50" s="53">
        <v>2</v>
      </c>
      <c r="N50" s="53">
        <v>2</v>
      </c>
      <c r="O50" s="52">
        <v>72</v>
      </c>
      <c r="P50" s="52"/>
      <c r="Q50" s="52"/>
      <c r="R50" s="53"/>
    </row>
    <row r="51" spans="1:18" ht="14.25">
      <c r="A51" s="53"/>
      <c r="B51" s="53">
        <f t="shared" si="0"/>
        <v>0</v>
      </c>
      <c r="C51" s="53"/>
      <c r="D51" s="53"/>
      <c r="E51" s="53" t="s">
        <v>39</v>
      </c>
      <c r="F51" s="56" t="s">
        <v>41</v>
      </c>
      <c r="G51" s="53"/>
      <c r="H51" s="53">
        <v>172</v>
      </c>
      <c r="I51" s="53">
        <v>94</v>
      </c>
      <c r="J51" s="53" t="s">
        <v>184</v>
      </c>
      <c r="K51" s="62"/>
      <c r="L51" s="53" t="s">
        <v>613</v>
      </c>
      <c r="M51" s="53"/>
      <c r="N51" s="53"/>
      <c r="O51" s="52"/>
      <c r="P51" s="52"/>
      <c r="Q51" s="52"/>
      <c r="R51" s="53"/>
    </row>
    <row r="52" spans="1:18" ht="14.25">
      <c r="A52" s="53" t="s">
        <v>652</v>
      </c>
      <c r="B52" s="53" t="str">
        <f t="shared" si="0"/>
        <v>德化县</v>
      </c>
      <c r="C52" s="53">
        <v>3505260080</v>
      </c>
      <c r="D52" s="56" t="s">
        <v>653</v>
      </c>
      <c r="E52" s="53" t="s">
        <v>43</v>
      </c>
      <c r="F52" s="56" t="s">
        <v>45</v>
      </c>
      <c r="G52" s="53"/>
      <c r="H52" s="53">
        <v>1019</v>
      </c>
      <c r="I52" s="53">
        <v>182</v>
      </c>
      <c r="J52" s="53" t="s">
        <v>184</v>
      </c>
      <c r="K52" s="62" t="s">
        <v>138</v>
      </c>
      <c r="L52" s="53" t="s">
        <v>613</v>
      </c>
      <c r="M52" s="53">
        <v>10</v>
      </c>
      <c r="N52" s="53">
        <v>10</v>
      </c>
      <c r="O52" s="52">
        <f>3100*N52</f>
        <v>31000</v>
      </c>
      <c r="P52" s="52"/>
      <c r="Q52" s="52"/>
      <c r="R52" s="53"/>
    </row>
    <row r="53" spans="1:18" ht="15">
      <c r="A53" s="53"/>
      <c r="B53" s="53">
        <f t="shared" si="0"/>
        <v>0</v>
      </c>
      <c r="C53" s="53"/>
      <c r="D53" s="53"/>
      <c r="E53" s="53" t="s">
        <v>53</v>
      </c>
      <c r="F53" s="53" t="s">
        <v>654</v>
      </c>
      <c r="G53" s="53"/>
      <c r="H53" s="53">
        <v>211</v>
      </c>
      <c r="I53" s="53">
        <v>89</v>
      </c>
      <c r="J53" s="56" t="s">
        <v>116</v>
      </c>
      <c r="K53" s="62"/>
      <c r="L53" s="53" t="s">
        <v>613</v>
      </c>
      <c r="M53" s="53"/>
      <c r="N53" s="53"/>
      <c r="O53" s="52"/>
      <c r="P53" s="188"/>
      <c r="Q53" s="188"/>
      <c r="R53" s="53"/>
    </row>
    <row r="54" spans="1:18" ht="14.25">
      <c r="A54" s="53" t="s">
        <v>655</v>
      </c>
      <c r="B54" s="53" t="str">
        <f t="shared" si="0"/>
        <v>德化县</v>
      </c>
      <c r="C54" s="53">
        <v>3505260079</v>
      </c>
      <c r="D54" s="56" t="s">
        <v>656</v>
      </c>
      <c r="E54" s="53" t="s">
        <v>43</v>
      </c>
      <c r="F54" s="56" t="s">
        <v>45</v>
      </c>
      <c r="G54" s="53" t="s">
        <v>216</v>
      </c>
      <c r="H54" s="53">
        <v>599</v>
      </c>
      <c r="I54" s="53">
        <v>2150</v>
      </c>
      <c r="J54" s="53" t="s">
        <v>184</v>
      </c>
      <c r="K54" s="62" t="s">
        <v>138</v>
      </c>
      <c r="L54" s="53" t="s">
        <v>613</v>
      </c>
      <c r="M54" s="53">
        <v>6</v>
      </c>
      <c r="N54" s="53">
        <v>6</v>
      </c>
      <c r="O54" s="52">
        <f>3100*N54</f>
        <v>18600</v>
      </c>
      <c r="P54" s="52"/>
      <c r="Q54" s="52"/>
      <c r="R54" s="53"/>
    </row>
    <row r="55" spans="1:18" ht="15">
      <c r="A55" s="53"/>
      <c r="B55" s="53">
        <f t="shared" si="0"/>
        <v>0</v>
      </c>
      <c r="C55" s="53"/>
      <c r="D55" s="53"/>
      <c r="E55" s="53" t="s">
        <v>53</v>
      </c>
      <c r="F55" s="53" t="s">
        <v>654</v>
      </c>
      <c r="G55" s="53">
        <v>3</v>
      </c>
      <c r="H55" s="53">
        <v>4</v>
      </c>
      <c r="I55" s="53">
        <v>20</v>
      </c>
      <c r="J55" s="56" t="s">
        <v>116</v>
      </c>
      <c r="K55" s="62"/>
      <c r="L55" s="53" t="s">
        <v>613</v>
      </c>
      <c r="M55" s="53"/>
      <c r="N55" s="53"/>
      <c r="O55" s="52"/>
      <c r="P55" s="188"/>
      <c r="Q55" s="188"/>
      <c r="R55" s="53"/>
    </row>
    <row r="56" spans="1:18" ht="15">
      <c r="A56" s="53"/>
      <c r="B56" s="53">
        <f t="shared" si="0"/>
        <v>0</v>
      </c>
      <c r="C56" s="53"/>
      <c r="D56" s="53"/>
      <c r="E56" s="53" t="s">
        <v>56</v>
      </c>
      <c r="F56" s="56" t="s">
        <v>657</v>
      </c>
      <c r="G56" s="53">
        <v>3</v>
      </c>
      <c r="H56" s="53">
        <v>4</v>
      </c>
      <c r="I56" s="53">
        <v>20</v>
      </c>
      <c r="J56" s="56" t="s">
        <v>157</v>
      </c>
      <c r="K56" s="62"/>
      <c r="L56" s="53" t="s">
        <v>613</v>
      </c>
      <c r="M56" s="53"/>
      <c r="N56" s="53"/>
      <c r="O56" s="52"/>
      <c r="P56" s="188"/>
      <c r="Q56" s="188"/>
      <c r="R56" s="53"/>
    </row>
    <row r="57" spans="1:18" ht="15">
      <c r="A57" s="53" t="s">
        <v>243</v>
      </c>
      <c r="B57" s="53" t="str">
        <f t="shared" si="0"/>
        <v>安溪县</v>
      </c>
      <c r="C57" s="53"/>
      <c r="D57" s="53" t="s">
        <v>658</v>
      </c>
      <c r="E57" s="53" t="s">
        <v>46</v>
      </c>
      <c r="F57" s="56" t="s">
        <v>48</v>
      </c>
      <c r="G57" s="53"/>
      <c r="H57" s="53"/>
      <c r="I57" s="53">
        <v>4210</v>
      </c>
      <c r="J57" s="53" t="s">
        <v>615</v>
      </c>
      <c r="K57" s="62"/>
      <c r="L57" s="53" t="s">
        <v>613</v>
      </c>
      <c r="M57" s="53"/>
      <c r="N57" s="188"/>
      <c r="O57" s="188"/>
      <c r="P57" s="188"/>
      <c r="Q57" s="188"/>
      <c r="R57" s="53"/>
    </row>
    <row r="58" spans="1:18" ht="15">
      <c r="A58" s="53"/>
      <c r="B58" s="53">
        <f t="shared" si="0"/>
        <v>0</v>
      </c>
      <c r="C58" s="53"/>
      <c r="D58" s="53"/>
      <c r="E58" s="53" t="s">
        <v>49</v>
      </c>
      <c r="F58" s="56" t="s">
        <v>194</v>
      </c>
      <c r="G58" s="53"/>
      <c r="H58" s="53"/>
      <c r="I58" s="53">
        <v>391</v>
      </c>
      <c r="J58" s="53" t="s">
        <v>615</v>
      </c>
      <c r="K58" s="62"/>
      <c r="L58" s="53" t="s">
        <v>613</v>
      </c>
      <c r="M58" s="53"/>
      <c r="N58" s="188"/>
      <c r="O58" s="188"/>
      <c r="P58" s="188"/>
      <c r="Q58" s="188"/>
      <c r="R58" s="53"/>
    </row>
    <row r="59" spans="1:18" ht="15">
      <c r="A59" s="53" t="s">
        <v>245</v>
      </c>
      <c r="B59" s="53" t="str">
        <f t="shared" si="0"/>
        <v>德化县</v>
      </c>
      <c r="C59" s="53"/>
      <c r="D59" s="53" t="s">
        <v>659</v>
      </c>
      <c r="E59" s="53" t="s">
        <v>49</v>
      </c>
      <c r="F59" s="56" t="s">
        <v>194</v>
      </c>
      <c r="G59" s="53"/>
      <c r="H59" s="53"/>
      <c r="I59" s="53">
        <v>1635</v>
      </c>
      <c r="J59" s="53" t="s">
        <v>615</v>
      </c>
      <c r="K59" s="62"/>
      <c r="L59" s="53" t="s">
        <v>613</v>
      </c>
      <c r="M59" s="53"/>
      <c r="N59" s="188"/>
      <c r="O59" s="188"/>
      <c r="P59" s="188"/>
      <c r="Q59" s="188"/>
      <c r="R59" s="53"/>
    </row>
    <row r="60" spans="1:18" ht="15">
      <c r="A60" s="53"/>
      <c r="B60" s="53">
        <f t="shared" si="0"/>
        <v>0</v>
      </c>
      <c r="C60" s="53"/>
      <c r="D60" s="53"/>
      <c r="E60" s="53" t="s">
        <v>46</v>
      </c>
      <c r="F60" s="56" t="s">
        <v>48</v>
      </c>
      <c r="G60" s="53"/>
      <c r="H60" s="53"/>
      <c r="I60" s="53">
        <v>9577</v>
      </c>
      <c r="J60" s="53" t="s">
        <v>615</v>
      </c>
      <c r="K60" s="62"/>
      <c r="L60" s="53" t="s">
        <v>613</v>
      </c>
      <c r="M60" s="53"/>
      <c r="N60" s="188"/>
      <c r="O60" s="188"/>
      <c r="P60" s="188"/>
      <c r="Q60" s="188"/>
      <c r="R60" s="53"/>
    </row>
    <row r="61" spans="1:18" ht="15">
      <c r="A61" s="53"/>
      <c r="B61" s="53">
        <f t="shared" si="0"/>
        <v>0</v>
      </c>
      <c r="C61" s="53"/>
      <c r="D61" s="53"/>
      <c r="E61" s="53" t="s">
        <v>39</v>
      </c>
      <c r="F61" s="56" t="s">
        <v>41</v>
      </c>
      <c r="G61" s="53"/>
      <c r="H61" s="53"/>
      <c r="I61" s="53">
        <v>148</v>
      </c>
      <c r="J61" s="53" t="s">
        <v>615</v>
      </c>
      <c r="K61" s="62"/>
      <c r="L61" s="53" t="s">
        <v>613</v>
      </c>
      <c r="M61" s="53"/>
      <c r="N61" s="188"/>
      <c r="O61" s="188"/>
      <c r="P61" s="188"/>
      <c r="Q61" s="188"/>
      <c r="R61" s="53"/>
    </row>
    <row r="62" spans="1:18" ht="15">
      <c r="A62" s="53">
        <v>47</v>
      </c>
      <c r="B62" s="53" t="str">
        <f t="shared" si="0"/>
        <v>德化县</v>
      </c>
      <c r="C62" s="53"/>
      <c r="D62" s="53" t="s">
        <v>660</v>
      </c>
      <c r="E62" s="53" t="s">
        <v>49</v>
      </c>
      <c r="F62" s="56" t="s">
        <v>194</v>
      </c>
      <c r="G62" s="53"/>
      <c r="H62" s="53"/>
      <c r="I62" s="53">
        <v>630</v>
      </c>
      <c r="J62" s="53" t="s">
        <v>133</v>
      </c>
      <c r="K62" s="62"/>
      <c r="L62" s="53" t="s">
        <v>613</v>
      </c>
      <c r="M62" s="53"/>
      <c r="N62" s="188"/>
      <c r="O62" s="188"/>
      <c r="P62" s="188"/>
      <c r="Q62" s="188"/>
      <c r="R62" s="53"/>
    </row>
    <row r="63" spans="1:18" ht="14.25">
      <c r="A63" s="53" t="s">
        <v>249</v>
      </c>
      <c r="B63" s="53" t="str">
        <f t="shared" si="0"/>
        <v>永春县</v>
      </c>
      <c r="C63" s="53">
        <v>3505254021</v>
      </c>
      <c r="D63" s="53" t="s">
        <v>661</v>
      </c>
      <c r="E63" s="53" t="s">
        <v>49</v>
      </c>
      <c r="F63" s="56" t="s">
        <v>194</v>
      </c>
      <c r="G63" s="53"/>
      <c r="H63" s="53"/>
      <c r="I63" s="53">
        <v>18630</v>
      </c>
      <c r="J63" s="53" t="s">
        <v>184</v>
      </c>
      <c r="K63" s="62" t="s">
        <v>138</v>
      </c>
      <c r="L63" s="53" t="s">
        <v>613</v>
      </c>
      <c r="M63" s="53">
        <v>6</v>
      </c>
      <c r="N63" s="53">
        <v>6</v>
      </c>
      <c r="O63" s="52">
        <v>600</v>
      </c>
      <c r="P63" s="52"/>
      <c r="Q63" s="52"/>
      <c r="R63" s="53"/>
    </row>
    <row r="64" spans="1:18" ht="15">
      <c r="A64" s="53"/>
      <c r="B64" s="53">
        <f t="shared" si="0"/>
        <v>0</v>
      </c>
      <c r="C64" s="53"/>
      <c r="D64" s="53"/>
      <c r="E64" s="53" t="s">
        <v>46</v>
      </c>
      <c r="F64" s="56" t="s">
        <v>48</v>
      </c>
      <c r="G64" s="53"/>
      <c r="H64" s="53"/>
      <c r="I64" s="53">
        <v>2006</v>
      </c>
      <c r="J64" s="53" t="s">
        <v>133</v>
      </c>
      <c r="K64" s="62"/>
      <c r="L64" s="53" t="s">
        <v>613</v>
      </c>
      <c r="M64" s="53"/>
      <c r="N64" s="188"/>
      <c r="O64" s="188"/>
      <c r="P64" s="188"/>
      <c r="Q64" s="188"/>
      <c r="R64" s="53"/>
    </row>
    <row r="65" spans="1:18" ht="14.25">
      <c r="A65" s="84" t="s">
        <v>251</v>
      </c>
      <c r="B65" s="84" t="str">
        <f t="shared" si="0"/>
        <v>永春县</v>
      </c>
      <c r="C65" s="84">
        <v>3505254020</v>
      </c>
      <c r="D65" s="192" t="s">
        <v>229</v>
      </c>
      <c r="E65" s="53" t="s">
        <v>46</v>
      </c>
      <c r="F65" s="56" t="s">
        <v>48</v>
      </c>
      <c r="G65" s="53"/>
      <c r="H65" s="53"/>
      <c r="I65" s="53">
        <v>18988</v>
      </c>
      <c r="J65" s="53" t="s">
        <v>184</v>
      </c>
      <c r="K65" s="62" t="s">
        <v>138</v>
      </c>
      <c r="L65" s="53" t="s">
        <v>613</v>
      </c>
      <c r="M65" s="53">
        <v>6</v>
      </c>
      <c r="N65" s="53">
        <v>6</v>
      </c>
      <c r="O65" s="52">
        <v>348</v>
      </c>
      <c r="P65" s="52"/>
      <c r="Q65" s="52"/>
      <c r="R65" s="53"/>
    </row>
    <row r="66" spans="1:18" ht="15">
      <c r="A66" s="53"/>
      <c r="B66" s="53">
        <f t="shared" si="0"/>
        <v>0</v>
      </c>
      <c r="C66" s="53"/>
      <c r="D66" s="53"/>
      <c r="E66" s="53" t="s">
        <v>49</v>
      </c>
      <c r="F66" s="56" t="s">
        <v>194</v>
      </c>
      <c r="G66" s="53"/>
      <c r="H66" s="53"/>
      <c r="I66" s="53">
        <v>5214</v>
      </c>
      <c r="J66" s="56" t="s">
        <v>116</v>
      </c>
      <c r="K66" s="62"/>
      <c r="L66" s="53" t="s">
        <v>613</v>
      </c>
      <c r="M66" s="53"/>
      <c r="N66" s="53"/>
      <c r="O66" s="52"/>
      <c r="P66" s="188"/>
      <c r="Q66" s="188"/>
      <c r="R66" s="53"/>
    </row>
    <row r="67" spans="1:18" ht="15">
      <c r="A67" s="53" t="s">
        <v>662</v>
      </c>
      <c r="B67" s="53" t="str">
        <f t="shared" si="0"/>
        <v>永春县</v>
      </c>
      <c r="C67" s="53"/>
      <c r="D67" s="53" t="s">
        <v>663</v>
      </c>
      <c r="E67" s="53" t="s">
        <v>46</v>
      </c>
      <c r="F67" s="56" t="s">
        <v>48</v>
      </c>
      <c r="G67" s="53"/>
      <c r="H67" s="53"/>
      <c r="I67" s="53">
        <v>8178</v>
      </c>
      <c r="J67" s="53" t="s">
        <v>615</v>
      </c>
      <c r="K67" s="62"/>
      <c r="L67" s="53" t="s">
        <v>613</v>
      </c>
      <c r="M67" s="53"/>
      <c r="N67" s="188"/>
      <c r="O67" s="188"/>
      <c r="P67" s="188"/>
      <c r="Q67" s="188"/>
      <c r="R67" s="53"/>
    </row>
    <row r="68" spans="1:18" ht="15">
      <c r="A68" s="53"/>
      <c r="B68" s="53">
        <f t="shared" si="0"/>
        <v>0</v>
      </c>
      <c r="C68" s="53"/>
      <c r="D68" s="53"/>
      <c r="E68" s="53" t="s">
        <v>49</v>
      </c>
      <c r="F68" s="56" t="s">
        <v>194</v>
      </c>
      <c r="G68" s="53"/>
      <c r="H68" s="53"/>
      <c r="I68" s="53">
        <v>7169</v>
      </c>
      <c r="J68" s="53" t="s">
        <v>615</v>
      </c>
      <c r="K68" s="62"/>
      <c r="L68" s="53" t="s">
        <v>613</v>
      </c>
      <c r="M68" s="53"/>
      <c r="N68" s="188"/>
      <c r="O68" s="188"/>
      <c r="P68" s="188"/>
      <c r="Q68" s="188"/>
      <c r="R68" s="53"/>
    </row>
    <row r="69" spans="1:18" s="184" customFormat="1" ht="15">
      <c r="A69" s="53">
        <v>51</v>
      </c>
      <c r="B69" s="53" t="str">
        <f aca="true" t="shared" si="3" ref="B69:B132">IF(COUNTIF(D69,"*"&amp;"安溪"&amp;"*")=1,"安溪县",IF(COUNTIF(D69,"*"&amp;"德化"&amp;"*")=1,"德化县",(IF(COUNTIF(D69,"*"&amp;"永春"&amp;"*")=1,"永春县",IF(COUNTIF(D69,"*"&amp;"南安"&amp;"*")=1,"南安市",IF(COUNTIF(D69,"*"&amp;"惠安"&amp;"*")=1,"惠安县",IF(COUNTIF(D69,"*"&amp;"泉港"&amp;"*")=1,"泉港区",)))))))</f>
        <v>德化县</v>
      </c>
      <c r="C69" s="53"/>
      <c r="D69" s="53" t="s">
        <v>664</v>
      </c>
      <c r="E69" s="53" t="s">
        <v>51</v>
      </c>
      <c r="F69" s="56" t="s">
        <v>187</v>
      </c>
      <c r="G69" s="53"/>
      <c r="H69" s="53"/>
      <c r="I69" s="53">
        <v>3500</v>
      </c>
      <c r="J69" s="53" t="s">
        <v>133</v>
      </c>
      <c r="K69" s="62"/>
      <c r="L69" s="53" t="s">
        <v>613</v>
      </c>
      <c r="M69" s="53"/>
      <c r="N69" s="188"/>
      <c r="O69" s="188"/>
      <c r="P69" s="188"/>
      <c r="Q69" s="188"/>
      <c r="R69" s="53"/>
    </row>
    <row r="70" spans="1:18" ht="15">
      <c r="A70" s="53" t="s">
        <v>256</v>
      </c>
      <c r="B70" s="53" t="str">
        <f t="shared" si="3"/>
        <v>南安市</v>
      </c>
      <c r="C70" s="53"/>
      <c r="D70" s="53" t="s">
        <v>665</v>
      </c>
      <c r="E70" s="53" t="s">
        <v>51</v>
      </c>
      <c r="F70" s="56" t="s">
        <v>187</v>
      </c>
      <c r="G70" s="53"/>
      <c r="H70" s="53"/>
      <c r="I70" s="53">
        <v>17548</v>
      </c>
      <c r="J70" s="53" t="s">
        <v>615</v>
      </c>
      <c r="K70" s="62"/>
      <c r="L70" s="53" t="s">
        <v>613</v>
      </c>
      <c r="M70" s="53"/>
      <c r="N70" s="188"/>
      <c r="O70" s="188"/>
      <c r="P70" s="188"/>
      <c r="Q70" s="188"/>
      <c r="R70" s="53"/>
    </row>
    <row r="71" spans="1:18" ht="15">
      <c r="A71" s="53" t="s">
        <v>666</v>
      </c>
      <c r="B71" s="53" t="str">
        <f t="shared" si="3"/>
        <v>泉港区</v>
      </c>
      <c r="C71" s="53">
        <v>3505050018</v>
      </c>
      <c r="D71" s="53" t="s">
        <v>667</v>
      </c>
      <c r="E71" s="53" t="s">
        <v>51</v>
      </c>
      <c r="F71" s="56" t="s">
        <v>187</v>
      </c>
      <c r="G71" s="53"/>
      <c r="H71" s="53"/>
      <c r="I71" s="53">
        <v>10310</v>
      </c>
      <c r="J71" s="53" t="s">
        <v>133</v>
      </c>
      <c r="K71" s="62"/>
      <c r="L71" s="53" t="s">
        <v>613</v>
      </c>
      <c r="M71" s="53"/>
      <c r="N71" s="188"/>
      <c r="O71" s="188"/>
      <c r="P71" s="188"/>
      <c r="Q71" s="188"/>
      <c r="R71" s="53"/>
    </row>
    <row r="72" spans="1:18" ht="14.25">
      <c r="A72" s="53" t="s">
        <v>668</v>
      </c>
      <c r="B72" s="53" t="str">
        <f t="shared" si="3"/>
        <v>德化县</v>
      </c>
      <c r="C72" s="53"/>
      <c r="D72" s="56" t="s">
        <v>248</v>
      </c>
      <c r="E72" s="53" t="s">
        <v>53</v>
      </c>
      <c r="F72" s="53" t="s">
        <v>654</v>
      </c>
      <c r="G72" s="53">
        <v>1595</v>
      </c>
      <c r="H72" s="53">
        <v>1700</v>
      </c>
      <c r="I72" s="53">
        <v>580</v>
      </c>
      <c r="J72" s="53" t="s">
        <v>184</v>
      </c>
      <c r="K72" s="62" t="s">
        <v>174</v>
      </c>
      <c r="L72" s="53" t="s">
        <v>613</v>
      </c>
      <c r="M72" s="53">
        <v>10</v>
      </c>
      <c r="N72" s="53">
        <v>10</v>
      </c>
      <c r="O72" s="189">
        <f>55.7827*N72</f>
        <v>557.827</v>
      </c>
      <c r="P72" s="52">
        <v>89.04</v>
      </c>
      <c r="Q72" s="52">
        <v>91.63</v>
      </c>
      <c r="R72" s="53"/>
    </row>
    <row r="73" spans="1:18" ht="15">
      <c r="A73" s="53" t="s">
        <v>669</v>
      </c>
      <c r="B73" s="53" t="str">
        <f t="shared" si="3"/>
        <v>德化县</v>
      </c>
      <c r="C73" s="53"/>
      <c r="D73" s="53" t="s">
        <v>670</v>
      </c>
      <c r="E73" s="53" t="s">
        <v>53</v>
      </c>
      <c r="F73" s="53" t="s">
        <v>654</v>
      </c>
      <c r="G73" s="53"/>
      <c r="H73" s="53"/>
      <c r="I73" s="53">
        <v>390</v>
      </c>
      <c r="J73" s="53" t="s">
        <v>615</v>
      </c>
      <c r="K73" s="62"/>
      <c r="L73" s="53" t="s">
        <v>613</v>
      </c>
      <c r="M73" s="53"/>
      <c r="N73" s="188"/>
      <c r="O73" s="188"/>
      <c r="P73" s="188"/>
      <c r="Q73" s="188"/>
      <c r="R73" s="53"/>
    </row>
    <row r="74" spans="1:18" ht="14.25">
      <c r="A74" s="53" t="s">
        <v>671</v>
      </c>
      <c r="B74" s="53" t="str">
        <f t="shared" si="3"/>
        <v>德化县</v>
      </c>
      <c r="C74" s="53">
        <v>3505260081</v>
      </c>
      <c r="D74" s="56" t="s">
        <v>672</v>
      </c>
      <c r="E74" s="53" t="s">
        <v>53</v>
      </c>
      <c r="F74" s="53" t="s">
        <v>654</v>
      </c>
      <c r="G74" s="53">
        <v>103</v>
      </c>
      <c r="H74" s="53">
        <v>172</v>
      </c>
      <c r="I74" s="53">
        <v>493</v>
      </c>
      <c r="J74" s="53" t="s">
        <v>184</v>
      </c>
      <c r="K74" s="62" t="s">
        <v>174</v>
      </c>
      <c r="L74" s="53" t="s">
        <v>613</v>
      </c>
      <c r="M74" s="53">
        <v>6</v>
      </c>
      <c r="N74" s="53">
        <v>6</v>
      </c>
      <c r="O74" s="189">
        <f>55.7827*N74</f>
        <v>334.6962</v>
      </c>
      <c r="P74" s="52">
        <v>91</v>
      </c>
      <c r="Q74" s="52"/>
      <c r="R74" s="53"/>
    </row>
    <row r="75" spans="1:18" ht="14.25">
      <c r="A75" s="53">
        <v>57</v>
      </c>
      <c r="B75" s="53" t="str">
        <f t="shared" si="3"/>
        <v>德化县</v>
      </c>
      <c r="C75" s="53"/>
      <c r="D75" s="53" t="s">
        <v>673</v>
      </c>
      <c r="E75" s="53" t="s">
        <v>53</v>
      </c>
      <c r="F75" s="53" t="s">
        <v>654</v>
      </c>
      <c r="G75" s="53"/>
      <c r="H75" s="53"/>
      <c r="I75" s="53">
        <v>1335</v>
      </c>
      <c r="J75" s="53" t="s">
        <v>184</v>
      </c>
      <c r="K75" s="62" t="s">
        <v>174</v>
      </c>
      <c r="L75" s="53" t="s">
        <v>613</v>
      </c>
      <c r="M75" s="53">
        <v>6</v>
      </c>
      <c r="N75" s="53">
        <v>6</v>
      </c>
      <c r="O75" s="189">
        <f>55.7827*N75</f>
        <v>334.6962</v>
      </c>
      <c r="P75" s="52">
        <v>82</v>
      </c>
      <c r="Q75" s="52"/>
      <c r="R75" s="53"/>
    </row>
    <row r="76" spans="1:18" ht="15">
      <c r="A76" s="53">
        <v>58</v>
      </c>
      <c r="B76" s="53" t="str">
        <f t="shared" si="3"/>
        <v>德化县</v>
      </c>
      <c r="C76" s="53">
        <v>3505260014</v>
      </c>
      <c r="D76" s="53" t="s">
        <v>674</v>
      </c>
      <c r="E76" s="53" t="s">
        <v>255</v>
      </c>
      <c r="F76" s="53" t="s">
        <v>654</v>
      </c>
      <c r="G76" s="53"/>
      <c r="H76" s="188"/>
      <c r="I76" s="53">
        <v>632</v>
      </c>
      <c r="J76" s="53" t="s">
        <v>184</v>
      </c>
      <c r="K76" s="62" t="s">
        <v>174</v>
      </c>
      <c r="L76" s="53" t="s">
        <v>613</v>
      </c>
      <c r="M76" s="53">
        <v>6</v>
      </c>
      <c r="N76" s="53">
        <v>6</v>
      </c>
      <c r="O76" s="189">
        <f>55.7827*N76</f>
        <v>334.6962</v>
      </c>
      <c r="P76" s="193"/>
      <c r="Q76" s="193"/>
      <c r="R76" s="53"/>
    </row>
    <row r="77" spans="1:18" ht="14.25">
      <c r="A77" s="53" t="s">
        <v>265</v>
      </c>
      <c r="B77" s="53" t="str">
        <f t="shared" si="3"/>
        <v>德化县</v>
      </c>
      <c r="C77" s="53">
        <v>3505260013</v>
      </c>
      <c r="D77" s="53" t="s">
        <v>675</v>
      </c>
      <c r="E77" s="53" t="s">
        <v>53</v>
      </c>
      <c r="F77" s="53" t="s">
        <v>654</v>
      </c>
      <c r="G77" s="53">
        <v>343</v>
      </c>
      <c r="H77" s="53">
        <v>529</v>
      </c>
      <c r="I77" s="53">
        <v>1649</v>
      </c>
      <c r="J77" s="53" t="s">
        <v>184</v>
      </c>
      <c r="K77" s="62" t="s">
        <v>138</v>
      </c>
      <c r="L77" s="53" t="s">
        <v>613</v>
      </c>
      <c r="M77" s="53">
        <v>3.3</v>
      </c>
      <c r="N77" s="53">
        <v>3.3</v>
      </c>
      <c r="O77" s="189">
        <f>55.7827*N77</f>
        <v>184.08291</v>
      </c>
      <c r="P77" s="52">
        <v>90.31</v>
      </c>
      <c r="Q77" s="52">
        <v>90.22</v>
      </c>
      <c r="R77" s="53"/>
    </row>
    <row r="78" spans="1:18" s="184" customFormat="1" ht="15">
      <c r="A78" s="53">
        <v>60</v>
      </c>
      <c r="B78" s="53" t="str">
        <f t="shared" si="3"/>
        <v>德化县</v>
      </c>
      <c r="C78" s="53"/>
      <c r="D78" s="53" t="s">
        <v>676</v>
      </c>
      <c r="E78" s="53" t="s">
        <v>53</v>
      </c>
      <c r="F78" s="53" t="s">
        <v>654</v>
      </c>
      <c r="G78" s="53"/>
      <c r="H78" s="53"/>
      <c r="I78" s="53">
        <v>2510</v>
      </c>
      <c r="J78" s="53" t="s">
        <v>615</v>
      </c>
      <c r="K78" s="62"/>
      <c r="L78" s="53" t="s">
        <v>613</v>
      </c>
      <c r="M78" s="53"/>
      <c r="N78" s="188"/>
      <c r="O78" s="188"/>
      <c r="P78" s="188"/>
      <c r="Q78" s="188"/>
      <c r="R78" s="53"/>
    </row>
    <row r="79" spans="1:18" s="184" customFormat="1" ht="15">
      <c r="A79" s="53">
        <v>61</v>
      </c>
      <c r="B79" s="53" t="str">
        <f t="shared" si="3"/>
        <v>德化县</v>
      </c>
      <c r="C79" s="53"/>
      <c r="D79" s="53" t="s">
        <v>677</v>
      </c>
      <c r="E79" s="53" t="s">
        <v>53</v>
      </c>
      <c r="F79" s="53" t="s">
        <v>654</v>
      </c>
      <c r="G79" s="53"/>
      <c r="H79" s="53"/>
      <c r="I79" s="53">
        <v>3390</v>
      </c>
      <c r="J79" s="53" t="s">
        <v>615</v>
      </c>
      <c r="K79" s="62"/>
      <c r="L79" s="53" t="s">
        <v>613</v>
      </c>
      <c r="M79" s="53"/>
      <c r="N79" s="188"/>
      <c r="O79" s="188"/>
      <c r="P79" s="188"/>
      <c r="Q79" s="188"/>
      <c r="R79" s="53"/>
    </row>
    <row r="80" spans="1:18" s="184" customFormat="1" ht="15">
      <c r="A80" s="53">
        <v>62</v>
      </c>
      <c r="B80" s="53" t="str">
        <f t="shared" si="3"/>
        <v>德化县</v>
      </c>
      <c r="C80" s="53"/>
      <c r="D80" s="53" t="s">
        <v>678</v>
      </c>
      <c r="E80" s="53" t="s">
        <v>53</v>
      </c>
      <c r="F80" s="53" t="s">
        <v>654</v>
      </c>
      <c r="G80" s="53"/>
      <c r="H80" s="53"/>
      <c r="I80" s="53">
        <v>9887</v>
      </c>
      <c r="J80" s="53" t="s">
        <v>615</v>
      </c>
      <c r="K80" s="62"/>
      <c r="L80" s="53" t="s">
        <v>613</v>
      </c>
      <c r="M80" s="53"/>
      <c r="N80" s="188"/>
      <c r="O80" s="188"/>
      <c r="P80" s="188"/>
      <c r="Q80" s="188"/>
      <c r="R80" s="53"/>
    </row>
    <row r="81" spans="1:18" s="184" customFormat="1" ht="15">
      <c r="A81" s="53">
        <v>63</v>
      </c>
      <c r="B81" s="53" t="str">
        <f t="shared" si="3"/>
        <v>德化县</v>
      </c>
      <c r="C81" s="53"/>
      <c r="D81" s="53" t="s">
        <v>679</v>
      </c>
      <c r="E81" s="53" t="s">
        <v>53</v>
      </c>
      <c r="F81" s="53" t="s">
        <v>654</v>
      </c>
      <c r="G81" s="53"/>
      <c r="H81" s="53"/>
      <c r="I81" s="53">
        <v>5752</v>
      </c>
      <c r="J81" s="53" t="s">
        <v>615</v>
      </c>
      <c r="K81" s="62"/>
      <c r="L81" s="53" t="s">
        <v>613</v>
      </c>
      <c r="M81" s="53"/>
      <c r="N81" s="188"/>
      <c r="O81" s="188"/>
      <c r="P81" s="188"/>
      <c r="Q81" s="188"/>
      <c r="R81" s="53"/>
    </row>
    <row r="82" spans="1:18" s="184" customFormat="1" ht="15">
      <c r="A82" s="53">
        <v>64</v>
      </c>
      <c r="B82" s="53" t="str">
        <f t="shared" si="3"/>
        <v>德化县</v>
      </c>
      <c r="C82" s="53"/>
      <c r="D82" s="53" t="s">
        <v>680</v>
      </c>
      <c r="E82" s="53" t="s">
        <v>53</v>
      </c>
      <c r="F82" s="53" t="s">
        <v>654</v>
      </c>
      <c r="G82" s="53"/>
      <c r="H82" s="53"/>
      <c r="I82" s="53">
        <v>4980</v>
      </c>
      <c r="J82" s="53" t="s">
        <v>615</v>
      </c>
      <c r="K82" s="62"/>
      <c r="L82" s="53" t="s">
        <v>613</v>
      </c>
      <c r="M82" s="53"/>
      <c r="N82" s="188"/>
      <c r="O82" s="188"/>
      <c r="P82" s="188"/>
      <c r="Q82" s="188"/>
      <c r="R82" s="53"/>
    </row>
    <row r="83" spans="1:18" s="184" customFormat="1" ht="15">
      <c r="A83" s="53"/>
      <c r="B83" s="53">
        <f t="shared" si="3"/>
        <v>0</v>
      </c>
      <c r="C83" s="53"/>
      <c r="D83" s="53"/>
      <c r="E83" s="53" t="s">
        <v>681</v>
      </c>
      <c r="F83" s="56" t="s">
        <v>57</v>
      </c>
      <c r="G83" s="53"/>
      <c r="H83" s="53"/>
      <c r="I83" s="53">
        <v>176</v>
      </c>
      <c r="J83" s="53" t="s">
        <v>615</v>
      </c>
      <c r="K83" s="62"/>
      <c r="L83" s="53" t="s">
        <v>613</v>
      </c>
      <c r="M83" s="53"/>
      <c r="N83" s="188"/>
      <c r="O83" s="188"/>
      <c r="P83" s="188"/>
      <c r="Q83" s="188"/>
      <c r="R83" s="53"/>
    </row>
    <row r="84" spans="1:18" ht="15">
      <c r="A84" s="53" t="s">
        <v>281</v>
      </c>
      <c r="B84" s="53" t="str">
        <f t="shared" si="3"/>
        <v>德化县</v>
      </c>
      <c r="C84" s="53"/>
      <c r="D84" s="53" t="s">
        <v>682</v>
      </c>
      <c r="E84" s="53" t="s">
        <v>53</v>
      </c>
      <c r="F84" s="53" t="s">
        <v>654</v>
      </c>
      <c r="G84" s="53"/>
      <c r="H84" s="53"/>
      <c r="I84" s="53">
        <v>632</v>
      </c>
      <c r="J84" s="53" t="s">
        <v>133</v>
      </c>
      <c r="K84" s="62"/>
      <c r="L84" s="53" t="s">
        <v>613</v>
      </c>
      <c r="M84" s="53"/>
      <c r="N84" s="188"/>
      <c r="O84" s="188"/>
      <c r="P84" s="188"/>
      <c r="Q84" s="188"/>
      <c r="R84" s="53"/>
    </row>
    <row r="85" spans="1:18" ht="14.25">
      <c r="A85" s="53" t="s">
        <v>283</v>
      </c>
      <c r="B85" s="53" t="str">
        <f t="shared" si="3"/>
        <v>安溪县</v>
      </c>
      <c r="C85" s="53"/>
      <c r="D85" s="53" t="s">
        <v>683</v>
      </c>
      <c r="E85" s="56" t="s">
        <v>58</v>
      </c>
      <c r="F85" s="56" t="s">
        <v>268</v>
      </c>
      <c r="G85" s="53"/>
      <c r="H85" s="53"/>
      <c r="I85" s="53">
        <v>47</v>
      </c>
      <c r="J85" s="53" t="s">
        <v>184</v>
      </c>
      <c r="K85" s="62" t="s">
        <v>138</v>
      </c>
      <c r="L85" s="53" t="s">
        <v>613</v>
      </c>
      <c r="M85" s="53">
        <v>3</v>
      </c>
      <c r="N85" s="53">
        <v>3</v>
      </c>
      <c r="O85" s="52">
        <f>N85*1500</f>
        <v>4500</v>
      </c>
      <c r="P85" s="52"/>
      <c r="Q85" s="52"/>
      <c r="R85" s="53"/>
    </row>
    <row r="86" spans="1:18" ht="14.25">
      <c r="A86" s="53" t="s">
        <v>286</v>
      </c>
      <c r="B86" s="53" t="str">
        <f t="shared" si="3"/>
        <v>安溪县</v>
      </c>
      <c r="C86" s="53">
        <v>3505240033</v>
      </c>
      <c r="D86" s="53" t="s">
        <v>684</v>
      </c>
      <c r="E86" s="53" t="s">
        <v>685</v>
      </c>
      <c r="F86" s="56" t="s">
        <v>268</v>
      </c>
      <c r="G86" s="53"/>
      <c r="H86" s="53"/>
      <c r="I86" s="53">
        <v>48</v>
      </c>
      <c r="J86" s="53" t="s">
        <v>184</v>
      </c>
      <c r="K86" s="62" t="s">
        <v>138</v>
      </c>
      <c r="L86" s="53" t="s">
        <v>613</v>
      </c>
      <c r="M86" s="53">
        <v>3</v>
      </c>
      <c r="N86" s="52">
        <v>2.5</v>
      </c>
      <c r="O86" s="52">
        <f>N86*1500</f>
        <v>3750</v>
      </c>
      <c r="P86" s="52"/>
      <c r="Q86" s="52"/>
      <c r="R86" s="53"/>
    </row>
    <row r="87" spans="1:18" ht="15">
      <c r="A87" s="53" t="s">
        <v>289</v>
      </c>
      <c r="B87" s="53" t="str">
        <f t="shared" si="3"/>
        <v>安溪县</v>
      </c>
      <c r="C87" s="53"/>
      <c r="D87" s="53" t="s">
        <v>686</v>
      </c>
      <c r="E87" s="53" t="s">
        <v>685</v>
      </c>
      <c r="F87" s="56" t="s">
        <v>268</v>
      </c>
      <c r="G87" s="53"/>
      <c r="H87" s="53"/>
      <c r="I87" s="53">
        <v>29</v>
      </c>
      <c r="J87" s="53" t="s">
        <v>615</v>
      </c>
      <c r="K87" s="62"/>
      <c r="L87" s="53" t="s">
        <v>613</v>
      </c>
      <c r="M87" s="53"/>
      <c r="N87" s="188"/>
      <c r="O87" s="188"/>
      <c r="P87" s="188"/>
      <c r="Q87" s="188"/>
      <c r="R87" s="53"/>
    </row>
    <row r="88" spans="1:18" ht="14.25">
      <c r="A88" s="53" t="s">
        <v>687</v>
      </c>
      <c r="B88" s="53" t="str">
        <f t="shared" si="3"/>
        <v>德化县</v>
      </c>
      <c r="C88" s="53">
        <v>3505260015</v>
      </c>
      <c r="D88" s="53" t="s">
        <v>688</v>
      </c>
      <c r="E88" s="56" t="s">
        <v>279</v>
      </c>
      <c r="F88" s="56" t="s">
        <v>41</v>
      </c>
      <c r="G88" s="53"/>
      <c r="H88" s="53"/>
      <c r="I88" s="53">
        <v>368</v>
      </c>
      <c r="J88" s="53" t="s">
        <v>184</v>
      </c>
      <c r="K88" s="62" t="s">
        <v>138</v>
      </c>
      <c r="L88" s="53" t="s">
        <v>613</v>
      </c>
      <c r="M88" s="53">
        <v>3</v>
      </c>
      <c r="N88" s="53">
        <v>3</v>
      </c>
      <c r="O88" s="52">
        <v>450</v>
      </c>
      <c r="P88" s="53">
        <v>97.96</v>
      </c>
      <c r="Q88" s="53">
        <v>97.61</v>
      </c>
      <c r="R88" s="53"/>
    </row>
    <row r="89" spans="1:18" ht="15">
      <c r="A89" s="53">
        <v>70</v>
      </c>
      <c r="B89" s="53" t="str">
        <f t="shared" si="3"/>
        <v>德化县</v>
      </c>
      <c r="C89" s="53"/>
      <c r="D89" s="53" t="s">
        <v>689</v>
      </c>
      <c r="E89" s="53" t="s">
        <v>60</v>
      </c>
      <c r="F89" s="56" t="s">
        <v>41</v>
      </c>
      <c r="G89" s="53"/>
      <c r="H89" s="53"/>
      <c r="I89" s="53">
        <v>161</v>
      </c>
      <c r="J89" s="53" t="s">
        <v>133</v>
      </c>
      <c r="K89" s="62"/>
      <c r="L89" s="53" t="s">
        <v>613</v>
      </c>
      <c r="M89" s="53"/>
      <c r="N89" s="188"/>
      <c r="O89" s="188"/>
      <c r="P89" s="188"/>
      <c r="Q89" s="188"/>
      <c r="R89" s="53"/>
    </row>
    <row r="90" spans="1:18" ht="14.25">
      <c r="A90" s="53" t="s">
        <v>690</v>
      </c>
      <c r="B90" s="53" t="s">
        <v>691</v>
      </c>
      <c r="C90" s="53">
        <v>3505040401</v>
      </c>
      <c r="D90" s="53" t="s">
        <v>692</v>
      </c>
      <c r="E90" s="56" t="s">
        <v>279</v>
      </c>
      <c r="F90" s="56" t="s">
        <v>41</v>
      </c>
      <c r="G90" s="53"/>
      <c r="H90" s="53"/>
      <c r="I90" s="53">
        <v>69</v>
      </c>
      <c r="J90" s="53" t="s">
        <v>184</v>
      </c>
      <c r="K90" s="62" t="s">
        <v>138</v>
      </c>
      <c r="L90" s="53" t="s">
        <v>613</v>
      </c>
      <c r="M90" s="53">
        <v>2</v>
      </c>
      <c r="N90" s="53">
        <v>2</v>
      </c>
      <c r="O90" s="52">
        <v>300</v>
      </c>
      <c r="P90" s="52"/>
      <c r="Q90" s="52"/>
      <c r="R90" s="53"/>
    </row>
    <row r="91" spans="1:18" ht="15">
      <c r="A91" s="53" t="s">
        <v>693</v>
      </c>
      <c r="B91" s="53" t="s">
        <v>694</v>
      </c>
      <c r="C91" s="53"/>
      <c r="D91" s="53" t="s">
        <v>358</v>
      </c>
      <c r="E91" s="53" t="s">
        <v>78</v>
      </c>
      <c r="F91" s="56" t="s">
        <v>41</v>
      </c>
      <c r="G91" s="53"/>
      <c r="H91" s="53"/>
      <c r="I91" s="53">
        <v>33420</v>
      </c>
      <c r="J91" s="53" t="s">
        <v>615</v>
      </c>
      <c r="K91" s="62"/>
      <c r="L91" s="53" t="s">
        <v>613</v>
      </c>
      <c r="M91" s="53"/>
      <c r="N91" s="188"/>
      <c r="O91" s="188"/>
      <c r="P91" s="188"/>
      <c r="Q91" s="188"/>
      <c r="R91" s="53"/>
    </row>
    <row r="92" spans="1:18" ht="15">
      <c r="A92" s="53"/>
      <c r="B92" s="53">
        <f t="shared" si="3"/>
        <v>0</v>
      </c>
      <c r="C92" s="53"/>
      <c r="D92" s="53"/>
      <c r="E92" s="56" t="s">
        <v>61</v>
      </c>
      <c r="F92" s="56" t="s">
        <v>41</v>
      </c>
      <c r="G92" s="53"/>
      <c r="H92" s="53"/>
      <c r="I92" s="53">
        <v>117266</v>
      </c>
      <c r="J92" s="53" t="s">
        <v>615</v>
      </c>
      <c r="K92" s="62"/>
      <c r="L92" s="53" t="s">
        <v>613</v>
      </c>
      <c r="M92" s="53"/>
      <c r="N92" s="188"/>
      <c r="O92" s="188"/>
      <c r="P92" s="188"/>
      <c r="Q92" s="188"/>
      <c r="R92" s="53"/>
    </row>
    <row r="93" spans="1:18" ht="14.25">
      <c r="A93" s="53" t="s">
        <v>299</v>
      </c>
      <c r="B93" s="53" t="str">
        <f t="shared" si="3"/>
        <v>安溪县</v>
      </c>
      <c r="C93" s="53">
        <v>3505240102</v>
      </c>
      <c r="D93" s="53" t="s">
        <v>695</v>
      </c>
      <c r="E93" s="53" t="s">
        <v>62</v>
      </c>
      <c r="F93" s="56" t="s">
        <v>41</v>
      </c>
      <c r="G93" s="53">
        <v>162</v>
      </c>
      <c r="H93" s="53">
        <v>197</v>
      </c>
      <c r="I93" s="53">
        <v>168</v>
      </c>
      <c r="J93" s="53" t="s">
        <v>184</v>
      </c>
      <c r="K93" s="62" t="s">
        <v>138</v>
      </c>
      <c r="L93" s="53" t="s">
        <v>613</v>
      </c>
      <c r="M93" s="53">
        <v>5</v>
      </c>
      <c r="N93" s="53">
        <v>5</v>
      </c>
      <c r="O93" s="52">
        <v>1150</v>
      </c>
      <c r="P93" s="52"/>
      <c r="Q93" s="52"/>
      <c r="R93" s="53"/>
    </row>
    <row r="94" spans="1:18" ht="15">
      <c r="A94" s="53"/>
      <c r="B94" s="53">
        <f t="shared" si="3"/>
        <v>0</v>
      </c>
      <c r="C94" s="53"/>
      <c r="D94" s="53"/>
      <c r="E94" s="53" t="s">
        <v>43</v>
      </c>
      <c r="F94" s="56" t="s">
        <v>45</v>
      </c>
      <c r="G94" s="53"/>
      <c r="H94" s="53"/>
      <c r="I94" s="53">
        <v>82</v>
      </c>
      <c r="J94" s="53" t="s">
        <v>133</v>
      </c>
      <c r="K94" s="62"/>
      <c r="L94" s="53" t="s">
        <v>613</v>
      </c>
      <c r="M94" s="53"/>
      <c r="N94" s="188"/>
      <c r="O94" s="188"/>
      <c r="P94" s="188"/>
      <c r="Q94" s="188"/>
      <c r="R94" s="53"/>
    </row>
    <row r="95" spans="1:18" ht="15">
      <c r="A95" s="53"/>
      <c r="B95" s="53">
        <f t="shared" si="3"/>
        <v>0</v>
      </c>
      <c r="C95" s="53"/>
      <c r="D95" s="53"/>
      <c r="E95" s="53" t="s">
        <v>49</v>
      </c>
      <c r="F95" s="56" t="s">
        <v>194</v>
      </c>
      <c r="G95" s="53"/>
      <c r="H95" s="53"/>
      <c r="I95" s="53">
        <v>948</v>
      </c>
      <c r="J95" s="53" t="s">
        <v>133</v>
      </c>
      <c r="K95" s="62"/>
      <c r="L95" s="53" t="s">
        <v>613</v>
      </c>
      <c r="M95" s="53"/>
      <c r="N95" s="188"/>
      <c r="O95" s="188"/>
      <c r="P95" s="188"/>
      <c r="Q95" s="188"/>
      <c r="R95" s="53"/>
    </row>
    <row r="96" spans="1:18" ht="23.25">
      <c r="A96" s="53" t="s">
        <v>303</v>
      </c>
      <c r="B96" s="53" t="str">
        <f t="shared" si="3"/>
        <v>永春县</v>
      </c>
      <c r="C96" s="53"/>
      <c r="D96" s="53" t="s">
        <v>696</v>
      </c>
      <c r="E96" s="53" t="s">
        <v>64</v>
      </c>
      <c r="F96" s="53" t="s">
        <v>697</v>
      </c>
      <c r="G96" s="53"/>
      <c r="H96" s="53"/>
      <c r="I96" s="53">
        <v>313</v>
      </c>
      <c r="J96" s="56" t="s">
        <v>157</v>
      </c>
      <c r="K96" s="62"/>
      <c r="L96" s="53" t="s">
        <v>613</v>
      </c>
      <c r="M96" s="53"/>
      <c r="N96" s="52"/>
      <c r="O96" s="52"/>
      <c r="P96" s="52"/>
      <c r="Q96" s="52"/>
      <c r="R96" s="53"/>
    </row>
    <row r="97" spans="1:18" ht="14.25">
      <c r="A97" s="53" t="s">
        <v>305</v>
      </c>
      <c r="B97" s="53" t="str">
        <f t="shared" si="3"/>
        <v>安溪县</v>
      </c>
      <c r="C97" s="53">
        <v>3505240031</v>
      </c>
      <c r="D97" s="53" t="s">
        <v>698</v>
      </c>
      <c r="E97" s="53" t="s">
        <v>67</v>
      </c>
      <c r="F97" s="56" t="s">
        <v>69</v>
      </c>
      <c r="G97" s="53"/>
      <c r="H97" s="53"/>
      <c r="I97" s="53">
        <v>78</v>
      </c>
      <c r="J97" s="53" t="s">
        <v>184</v>
      </c>
      <c r="K97" s="62" t="s">
        <v>174</v>
      </c>
      <c r="L97" s="53" t="s">
        <v>613</v>
      </c>
      <c r="M97" s="53">
        <v>0.5</v>
      </c>
      <c r="N97" s="53">
        <v>0.5</v>
      </c>
      <c r="O97" s="52">
        <v>600</v>
      </c>
      <c r="P97" s="52"/>
      <c r="Q97" s="52"/>
      <c r="R97" s="53"/>
    </row>
    <row r="98" spans="1:18" ht="14.25">
      <c r="A98" s="53" t="s">
        <v>699</v>
      </c>
      <c r="B98" s="53" t="str">
        <f t="shared" si="3"/>
        <v>安溪县</v>
      </c>
      <c r="C98" s="53">
        <v>3505240050</v>
      </c>
      <c r="D98" s="53" t="s">
        <v>700</v>
      </c>
      <c r="E98" s="53" t="s">
        <v>67</v>
      </c>
      <c r="F98" s="56" t="s">
        <v>69</v>
      </c>
      <c r="G98" s="53"/>
      <c r="H98" s="53"/>
      <c r="I98" s="53">
        <v>80</v>
      </c>
      <c r="J98" s="53" t="s">
        <v>184</v>
      </c>
      <c r="K98" s="62" t="s">
        <v>174</v>
      </c>
      <c r="L98" s="53" t="s">
        <v>613</v>
      </c>
      <c r="M98" s="53">
        <v>0.5</v>
      </c>
      <c r="N98" s="52">
        <v>0.5</v>
      </c>
      <c r="O98" s="52">
        <v>600</v>
      </c>
      <c r="P98" s="52"/>
      <c r="Q98" s="52"/>
      <c r="R98" s="53"/>
    </row>
    <row r="99" spans="1:18" ht="14.25">
      <c r="A99" s="53">
        <v>77</v>
      </c>
      <c r="B99" s="53" t="str">
        <f t="shared" si="3"/>
        <v>安溪县</v>
      </c>
      <c r="C99" s="53"/>
      <c r="D99" s="53" t="s">
        <v>701</v>
      </c>
      <c r="E99" s="53" t="s">
        <v>702</v>
      </c>
      <c r="F99" s="56" t="s">
        <v>71</v>
      </c>
      <c r="G99" s="53"/>
      <c r="H99" s="53"/>
      <c r="I99" s="53">
        <v>300</v>
      </c>
      <c r="J99" s="53" t="s">
        <v>184</v>
      </c>
      <c r="K99" s="62" t="s">
        <v>703</v>
      </c>
      <c r="L99" s="53" t="s">
        <v>613</v>
      </c>
      <c r="M99" s="53">
        <v>0.5</v>
      </c>
      <c r="N99" s="52">
        <v>0.5</v>
      </c>
      <c r="O99" s="52">
        <v>300</v>
      </c>
      <c r="P99" s="52"/>
      <c r="Q99" s="52"/>
      <c r="R99" s="53"/>
    </row>
    <row r="100" spans="1:18" ht="14.25">
      <c r="A100" s="53" t="s">
        <v>309</v>
      </c>
      <c r="B100" s="56" t="s">
        <v>639</v>
      </c>
      <c r="C100" s="53"/>
      <c r="D100" s="56" t="s">
        <v>704</v>
      </c>
      <c r="E100" s="56" t="s">
        <v>72</v>
      </c>
      <c r="F100" s="56" t="s">
        <v>73</v>
      </c>
      <c r="G100" s="53"/>
      <c r="H100" s="53">
        <v>277</v>
      </c>
      <c r="I100" s="53">
        <v>277</v>
      </c>
      <c r="J100" s="56" t="s">
        <v>157</v>
      </c>
      <c r="K100" s="62"/>
      <c r="L100" s="53" t="s">
        <v>613</v>
      </c>
      <c r="M100" s="53"/>
      <c r="N100" s="52"/>
      <c r="O100" s="52"/>
      <c r="P100" s="52"/>
      <c r="Q100" s="52"/>
      <c r="R100" s="53"/>
    </row>
    <row r="101" spans="1:18" ht="22.5">
      <c r="A101" s="53">
        <v>79</v>
      </c>
      <c r="B101" s="53" t="str">
        <f t="shared" si="3"/>
        <v>泉港区</v>
      </c>
      <c r="C101" s="53"/>
      <c r="D101" s="53" t="s">
        <v>705</v>
      </c>
      <c r="E101" s="53" t="s">
        <v>706</v>
      </c>
      <c r="F101" s="56" t="s">
        <v>73</v>
      </c>
      <c r="G101" s="53"/>
      <c r="H101" s="53"/>
      <c r="I101" s="53">
        <v>178</v>
      </c>
      <c r="J101" s="53" t="s">
        <v>133</v>
      </c>
      <c r="K101" s="62"/>
      <c r="L101" s="53" t="s">
        <v>613</v>
      </c>
      <c r="M101" s="53"/>
      <c r="N101" s="52"/>
      <c r="O101" s="52"/>
      <c r="P101" s="52"/>
      <c r="Q101" s="52"/>
      <c r="R101" s="53"/>
    </row>
    <row r="102" spans="1:18" ht="22.5">
      <c r="A102" s="53">
        <v>80</v>
      </c>
      <c r="B102" s="53" t="str">
        <f t="shared" si="3"/>
        <v>泉港区</v>
      </c>
      <c r="C102" s="53"/>
      <c r="D102" s="53" t="s">
        <v>707</v>
      </c>
      <c r="E102" s="53" t="s">
        <v>706</v>
      </c>
      <c r="F102" s="56" t="s">
        <v>73</v>
      </c>
      <c r="G102" s="53"/>
      <c r="H102" s="53"/>
      <c r="I102" s="53">
        <v>487</v>
      </c>
      <c r="J102" s="53" t="s">
        <v>133</v>
      </c>
      <c r="K102" s="62"/>
      <c r="L102" s="53" t="s">
        <v>613</v>
      </c>
      <c r="M102" s="53"/>
      <c r="N102" s="52"/>
      <c r="O102" s="52"/>
      <c r="P102" s="52"/>
      <c r="Q102" s="52"/>
      <c r="R102" s="53"/>
    </row>
    <row r="103" spans="1:18" ht="14.25">
      <c r="A103" s="53" t="s">
        <v>315</v>
      </c>
      <c r="B103" s="53" t="str">
        <f t="shared" si="3"/>
        <v>安溪县</v>
      </c>
      <c r="C103" s="53"/>
      <c r="D103" s="53" t="s">
        <v>708</v>
      </c>
      <c r="E103" s="53" t="s">
        <v>74</v>
      </c>
      <c r="F103" s="56" t="s">
        <v>75</v>
      </c>
      <c r="G103" s="52"/>
      <c r="H103" s="53"/>
      <c r="I103" s="53">
        <v>154</v>
      </c>
      <c r="J103" s="56" t="s">
        <v>157</v>
      </c>
      <c r="K103" s="62"/>
      <c r="L103" s="53" t="s">
        <v>613</v>
      </c>
      <c r="M103" s="53"/>
      <c r="N103" s="52"/>
      <c r="O103" s="52"/>
      <c r="P103" s="52"/>
      <c r="Q103" s="52"/>
      <c r="R103" s="53"/>
    </row>
    <row r="104" spans="1:18" ht="14.25">
      <c r="A104" s="53">
        <v>82</v>
      </c>
      <c r="B104" s="53" t="str">
        <f t="shared" si="3"/>
        <v>德化县</v>
      </c>
      <c r="C104" s="53">
        <v>3505260019</v>
      </c>
      <c r="D104" s="53" t="s">
        <v>709</v>
      </c>
      <c r="E104" s="53" t="s">
        <v>74</v>
      </c>
      <c r="F104" s="56" t="s">
        <v>75</v>
      </c>
      <c r="G104" s="53"/>
      <c r="H104" s="53"/>
      <c r="I104" s="53">
        <v>494</v>
      </c>
      <c r="J104" s="53" t="s">
        <v>184</v>
      </c>
      <c r="K104" s="62" t="s">
        <v>174</v>
      </c>
      <c r="L104" s="53" t="s">
        <v>613</v>
      </c>
      <c r="M104" s="53">
        <v>6</v>
      </c>
      <c r="N104" s="53">
        <v>6</v>
      </c>
      <c r="O104" s="52">
        <f>N104*650</f>
        <v>3900</v>
      </c>
      <c r="P104" s="52">
        <v>95</v>
      </c>
      <c r="Q104" s="52"/>
      <c r="R104" s="53"/>
    </row>
    <row r="105" spans="1:18" ht="14.25">
      <c r="A105" s="53">
        <v>83</v>
      </c>
      <c r="B105" s="53" t="str">
        <f t="shared" si="3"/>
        <v>德化县</v>
      </c>
      <c r="C105" s="53">
        <v>3505260017</v>
      </c>
      <c r="D105" s="53" t="s">
        <v>710</v>
      </c>
      <c r="E105" s="53" t="s">
        <v>74</v>
      </c>
      <c r="F105" s="56" t="s">
        <v>75</v>
      </c>
      <c r="G105" s="53"/>
      <c r="H105" s="53"/>
      <c r="I105" s="53">
        <v>15</v>
      </c>
      <c r="J105" s="53" t="s">
        <v>184</v>
      </c>
      <c r="K105" s="62" t="s">
        <v>174</v>
      </c>
      <c r="L105" s="53" t="s">
        <v>613</v>
      </c>
      <c r="M105" s="53">
        <v>6</v>
      </c>
      <c r="N105" s="53">
        <v>6</v>
      </c>
      <c r="O105" s="52">
        <f>N105*650</f>
        <v>3900</v>
      </c>
      <c r="P105" s="52">
        <v>95</v>
      </c>
      <c r="Q105" s="52"/>
      <c r="R105" s="53"/>
    </row>
    <row r="106" spans="1:18" ht="14.25">
      <c r="A106" s="53">
        <v>84</v>
      </c>
      <c r="B106" s="53" t="str">
        <f t="shared" si="3"/>
        <v>德化县</v>
      </c>
      <c r="C106" s="53"/>
      <c r="D106" s="53" t="s">
        <v>711</v>
      </c>
      <c r="E106" s="53" t="s">
        <v>74</v>
      </c>
      <c r="F106" s="56" t="s">
        <v>75</v>
      </c>
      <c r="G106" s="53"/>
      <c r="H106" s="53"/>
      <c r="I106" s="53">
        <v>3</v>
      </c>
      <c r="J106" s="53" t="s">
        <v>184</v>
      </c>
      <c r="K106" s="62" t="s">
        <v>174</v>
      </c>
      <c r="L106" s="53" t="s">
        <v>613</v>
      </c>
      <c r="M106" s="53">
        <v>6</v>
      </c>
      <c r="N106" s="53">
        <v>6</v>
      </c>
      <c r="O106" s="52">
        <f>N106*650</f>
        <v>3900</v>
      </c>
      <c r="P106" s="52"/>
      <c r="Q106" s="52"/>
      <c r="R106" s="53"/>
    </row>
    <row r="107" spans="1:18" ht="14.25">
      <c r="A107" s="53">
        <v>85</v>
      </c>
      <c r="B107" s="53" t="str">
        <f t="shared" si="3"/>
        <v>德化县</v>
      </c>
      <c r="C107" s="53"/>
      <c r="D107" s="53" t="s">
        <v>712</v>
      </c>
      <c r="E107" s="53" t="s">
        <v>74</v>
      </c>
      <c r="F107" s="56" t="s">
        <v>75</v>
      </c>
      <c r="G107" s="53"/>
      <c r="H107" s="53"/>
      <c r="I107" s="53">
        <v>181</v>
      </c>
      <c r="J107" s="53" t="s">
        <v>184</v>
      </c>
      <c r="K107" s="62" t="s">
        <v>174</v>
      </c>
      <c r="L107" s="53" t="s">
        <v>613</v>
      </c>
      <c r="M107" s="53">
        <v>6</v>
      </c>
      <c r="N107" s="53">
        <v>6</v>
      </c>
      <c r="O107" s="52">
        <f>N107*650</f>
        <v>3900</v>
      </c>
      <c r="P107" s="52"/>
      <c r="Q107" s="52"/>
      <c r="R107" s="53"/>
    </row>
    <row r="108" spans="1:18" ht="14.25">
      <c r="A108" s="53">
        <v>86</v>
      </c>
      <c r="B108" s="53" t="str">
        <f t="shared" si="3"/>
        <v>南安市</v>
      </c>
      <c r="C108" s="53"/>
      <c r="D108" s="56" t="s">
        <v>311</v>
      </c>
      <c r="E108" s="53" t="s">
        <v>74</v>
      </c>
      <c r="F108" s="56" t="s">
        <v>75</v>
      </c>
      <c r="G108" s="53"/>
      <c r="H108" s="53"/>
      <c r="I108" s="53">
        <v>119</v>
      </c>
      <c r="J108" s="53" t="s">
        <v>133</v>
      </c>
      <c r="K108" s="62"/>
      <c r="L108" s="53" t="s">
        <v>613</v>
      </c>
      <c r="M108" s="53"/>
      <c r="N108" s="52"/>
      <c r="O108" s="52"/>
      <c r="P108" s="52"/>
      <c r="Q108" s="52"/>
      <c r="R108" s="53"/>
    </row>
    <row r="109" spans="1:18" ht="14.25">
      <c r="A109" s="53">
        <v>87</v>
      </c>
      <c r="B109" s="53" t="str">
        <f t="shared" si="3"/>
        <v>安溪县</v>
      </c>
      <c r="C109" s="53"/>
      <c r="D109" s="56" t="s">
        <v>312</v>
      </c>
      <c r="E109" s="53" t="s">
        <v>76</v>
      </c>
      <c r="F109" s="56" t="s">
        <v>41</v>
      </c>
      <c r="G109" s="53"/>
      <c r="H109" s="53"/>
      <c r="I109" s="53">
        <v>263806</v>
      </c>
      <c r="J109" s="53" t="s">
        <v>615</v>
      </c>
      <c r="K109" s="62"/>
      <c r="L109" s="53" t="s">
        <v>613</v>
      </c>
      <c r="M109" s="53"/>
      <c r="N109" s="52"/>
      <c r="O109" s="52"/>
      <c r="P109" s="52"/>
      <c r="Q109" s="52"/>
      <c r="R109" s="53"/>
    </row>
    <row r="110" spans="1:18" ht="14.25">
      <c r="A110" s="53" t="s">
        <v>713</v>
      </c>
      <c r="B110" s="53" t="str">
        <f t="shared" si="3"/>
        <v>安溪县</v>
      </c>
      <c r="C110" s="53">
        <v>3505240008</v>
      </c>
      <c r="D110" s="56" t="s">
        <v>714</v>
      </c>
      <c r="E110" s="53" t="s">
        <v>76</v>
      </c>
      <c r="F110" s="56" t="s">
        <v>41</v>
      </c>
      <c r="G110" s="53">
        <v>364</v>
      </c>
      <c r="H110" s="53">
        <v>1516</v>
      </c>
      <c r="I110" s="53">
        <v>11612</v>
      </c>
      <c r="J110" s="53" t="s">
        <v>133</v>
      </c>
      <c r="K110" s="62"/>
      <c r="L110" s="53" t="s">
        <v>613</v>
      </c>
      <c r="M110" s="53"/>
      <c r="N110" s="52"/>
      <c r="O110" s="52"/>
      <c r="P110" s="52"/>
      <c r="Q110" s="52"/>
      <c r="R110" s="53"/>
    </row>
    <row r="111" spans="1:18" ht="14.25">
      <c r="A111" s="53" t="s">
        <v>715</v>
      </c>
      <c r="B111" s="53" t="str">
        <f t="shared" si="3"/>
        <v>安溪县</v>
      </c>
      <c r="C111" s="53"/>
      <c r="D111" s="53" t="s">
        <v>716</v>
      </c>
      <c r="E111" s="53" t="s">
        <v>76</v>
      </c>
      <c r="F111" s="56" t="s">
        <v>41</v>
      </c>
      <c r="G111" s="52"/>
      <c r="H111" s="53"/>
      <c r="I111" s="53">
        <v>1600</v>
      </c>
      <c r="J111" s="56" t="s">
        <v>157</v>
      </c>
      <c r="K111" s="62"/>
      <c r="L111" s="53" t="s">
        <v>613</v>
      </c>
      <c r="M111" s="53"/>
      <c r="N111" s="52"/>
      <c r="O111" s="52"/>
      <c r="P111" s="52"/>
      <c r="Q111" s="52"/>
      <c r="R111" s="53"/>
    </row>
    <row r="112" spans="1:18" ht="14.25">
      <c r="A112" s="53" t="s">
        <v>332</v>
      </c>
      <c r="B112" s="53" t="str">
        <f t="shared" si="3"/>
        <v>安溪县</v>
      </c>
      <c r="C112" s="53">
        <v>3505240012</v>
      </c>
      <c r="D112" s="56" t="s">
        <v>717</v>
      </c>
      <c r="E112" s="53" t="s">
        <v>76</v>
      </c>
      <c r="F112" s="56" t="s">
        <v>41</v>
      </c>
      <c r="G112" s="53"/>
      <c r="H112" s="53"/>
      <c r="I112" s="53">
        <v>2680</v>
      </c>
      <c r="J112" s="53" t="s">
        <v>116</v>
      </c>
      <c r="K112" s="62"/>
      <c r="L112" s="53" t="s">
        <v>613</v>
      </c>
      <c r="M112" s="53"/>
      <c r="N112" s="52"/>
      <c r="O112" s="52"/>
      <c r="P112" s="52"/>
      <c r="Q112" s="52"/>
      <c r="R112" s="53"/>
    </row>
    <row r="113" spans="1:18" ht="22.5">
      <c r="A113" s="53" t="s">
        <v>335</v>
      </c>
      <c r="B113" s="53" t="str">
        <f t="shared" si="3"/>
        <v>安溪县</v>
      </c>
      <c r="C113" s="53">
        <v>3505240014</v>
      </c>
      <c r="D113" s="56" t="s">
        <v>718</v>
      </c>
      <c r="E113" s="56" t="s">
        <v>330</v>
      </c>
      <c r="F113" s="56" t="s">
        <v>41</v>
      </c>
      <c r="G113" s="53"/>
      <c r="H113" s="53"/>
      <c r="I113" s="53">
        <v>27170</v>
      </c>
      <c r="J113" s="53" t="s">
        <v>184</v>
      </c>
      <c r="K113" s="62" t="s">
        <v>174</v>
      </c>
      <c r="L113" s="53" t="s">
        <v>613</v>
      </c>
      <c r="M113" s="53">
        <v>50</v>
      </c>
      <c r="N113" s="53">
        <v>50</v>
      </c>
      <c r="O113" s="52">
        <f>N113*33</f>
        <v>1650</v>
      </c>
      <c r="P113" s="52"/>
      <c r="Q113" s="52"/>
      <c r="R113" s="53"/>
    </row>
    <row r="114" spans="1:18" ht="14.25">
      <c r="A114" s="53" t="s">
        <v>337</v>
      </c>
      <c r="B114" s="53" t="str">
        <f t="shared" si="3"/>
        <v>安溪县</v>
      </c>
      <c r="C114" s="53">
        <v>3505240020</v>
      </c>
      <c r="D114" s="56" t="s">
        <v>324</v>
      </c>
      <c r="E114" s="53" t="s">
        <v>76</v>
      </c>
      <c r="F114" s="56" t="s">
        <v>41</v>
      </c>
      <c r="G114" s="53"/>
      <c r="H114" s="53">
        <v>110</v>
      </c>
      <c r="I114" s="53">
        <v>12601</v>
      </c>
      <c r="J114" s="53" t="s">
        <v>116</v>
      </c>
      <c r="K114" s="62"/>
      <c r="L114" s="53" t="s">
        <v>613</v>
      </c>
      <c r="M114" s="53"/>
      <c r="N114" s="52"/>
      <c r="O114" s="52"/>
      <c r="P114" s="52"/>
      <c r="Q114" s="52"/>
      <c r="R114" s="53"/>
    </row>
    <row r="115" spans="1:18" ht="14.25">
      <c r="A115" s="53" t="s">
        <v>719</v>
      </c>
      <c r="B115" s="53" t="str">
        <f t="shared" si="3"/>
        <v>安溪县</v>
      </c>
      <c r="C115" s="53">
        <v>3505240023</v>
      </c>
      <c r="D115" s="56" t="s">
        <v>326</v>
      </c>
      <c r="E115" s="56" t="s">
        <v>330</v>
      </c>
      <c r="F115" s="56" t="s">
        <v>41</v>
      </c>
      <c r="G115" s="53"/>
      <c r="H115" s="53"/>
      <c r="I115" s="53">
        <v>4466</v>
      </c>
      <c r="J115" s="53" t="s">
        <v>184</v>
      </c>
      <c r="K115" s="62" t="s">
        <v>138</v>
      </c>
      <c r="L115" s="53" t="s">
        <v>613</v>
      </c>
      <c r="M115" s="53">
        <v>20</v>
      </c>
      <c r="N115" s="53">
        <v>20</v>
      </c>
      <c r="O115" s="52">
        <f>N115*33</f>
        <v>660</v>
      </c>
      <c r="P115" s="52"/>
      <c r="Q115" s="52"/>
      <c r="R115" s="53"/>
    </row>
    <row r="116" spans="1:18" ht="14.25">
      <c r="A116" s="53" t="s">
        <v>720</v>
      </c>
      <c r="B116" s="53" t="str">
        <f t="shared" si="3"/>
        <v>安溪县</v>
      </c>
      <c r="C116" s="53">
        <v>3505240107</v>
      </c>
      <c r="D116" s="56" t="s">
        <v>328</v>
      </c>
      <c r="E116" s="56" t="s">
        <v>330</v>
      </c>
      <c r="F116" s="56" t="s">
        <v>41</v>
      </c>
      <c r="G116" s="53"/>
      <c r="H116" s="53"/>
      <c r="I116" s="53">
        <v>4941</v>
      </c>
      <c r="J116" s="53" t="s">
        <v>184</v>
      </c>
      <c r="K116" s="62" t="s">
        <v>174</v>
      </c>
      <c r="L116" s="53" t="s">
        <v>613</v>
      </c>
      <c r="M116" s="53">
        <v>60</v>
      </c>
      <c r="N116" s="52">
        <v>7.5</v>
      </c>
      <c r="O116" s="52">
        <f>N116*33</f>
        <v>247.5</v>
      </c>
      <c r="P116" s="52"/>
      <c r="Q116" s="52"/>
      <c r="R116" s="53"/>
    </row>
    <row r="117" spans="1:18" ht="14.25">
      <c r="A117" s="53">
        <v>95</v>
      </c>
      <c r="B117" s="53" t="str">
        <f t="shared" si="3"/>
        <v>安溪县</v>
      </c>
      <c r="C117" s="53"/>
      <c r="D117" s="56" t="s">
        <v>329</v>
      </c>
      <c r="E117" s="53" t="s">
        <v>330</v>
      </c>
      <c r="F117" s="56" t="s">
        <v>41</v>
      </c>
      <c r="G117" s="53"/>
      <c r="H117" s="53"/>
      <c r="I117" s="53">
        <v>10625</v>
      </c>
      <c r="J117" s="53" t="s">
        <v>184</v>
      </c>
      <c r="K117" s="62" t="s">
        <v>138</v>
      </c>
      <c r="L117" s="53" t="s">
        <v>613</v>
      </c>
      <c r="M117" s="53">
        <v>20</v>
      </c>
      <c r="N117" s="53">
        <v>20</v>
      </c>
      <c r="O117" s="52">
        <f>N117*33</f>
        <v>660</v>
      </c>
      <c r="P117" s="52"/>
      <c r="Q117" s="52"/>
      <c r="R117" s="53"/>
    </row>
    <row r="118" spans="1:18" ht="22.5">
      <c r="A118" s="53">
        <v>96</v>
      </c>
      <c r="B118" s="53" t="str">
        <f t="shared" si="3"/>
        <v>安溪县</v>
      </c>
      <c r="C118" s="53"/>
      <c r="D118" s="56" t="s">
        <v>331</v>
      </c>
      <c r="E118" s="53" t="s">
        <v>330</v>
      </c>
      <c r="F118" s="56" t="s">
        <v>41</v>
      </c>
      <c r="G118" s="53"/>
      <c r="H118" s="53"/>
      <c r="I118" s="53">
        <v>18860</v>
      </c>
      <c r="J118" s="53" t="s">
        <v>184</v>
      </c>
      <c r="K118" s="62" t="s">
        <v>313</v>
      </c>
      <c r="L118" s="53" t="s">
        <v>613</v>
      </c>
      <c r="M118" s="53">
        <v>150</v>
      </c>
      <c r="N118" s="53">
        <v>150</v>
      </c>
      <c r="O118" s="52">
        <f>N118*33</f>
        <v>4950</v>
      </c>
      <c r="P118" s="52"/>
      <c r="Q118" s="52"/>
      <c r="R118" s="53"/>
    </row>
    <row r="119" spans="1:18" ht="14.25">
      <c r="A119" s="53" t="s">
        <v>721</v>
      </c>
      <c r="B119" s="53" t="str">
        <f t="shared" si="3"/>
        <v>德化县</v>
      </c>
      <c r="C119" s="53">
        <v>3505260049</v>
      </c>
      <c r="D119" s="56" t="s">
        <v>333</v>
      </c>
      <c r="E119" s="53" t="s">
        <v>76</v>
      </c>
      <c r="F119" s="56" t="s">
        <v>41</v>
      </c>
      <c r="G119" s="53"/>
      <c r="H119" s="53"/>
      <c r="I119" s="53">
        <v>1333</v>
      </c>
      <c r="J119" s="53" t="s">
        <v>334</v>
      </c>
      <c r="K119" s="62"/>
      <c r="L119" s="53" t="s">
        <v>613</v>
      </c>
      <c r="M119" s="53"/>
      <c r="N119" s="52"/>
      <c r="O119" s="52"/>
      <c r="P119" s="52"/>
      <c r="Q119" s="52"/>
      <c r="R119" s="53"/>
    </row>
    <row r="120" spans="1:18" ht="14.25">
      <c r="A120" s="53" t="s">
        <v>722</v>
      </c>
      <c r="B120" s="53" t="str">
        <f t="shared" si="3"/>
        <v>德化县</v>
      </c>
      <c r="C120" s="53">
        <v>3505260088</v>
      </c>
      <c r="D120" s="53" t="s">
        <v>723</v>
      </c>
      <c r="E120" s="53" t="s">
        <v>76</v>
      </c>
      <c r="F120" s="56" t="s">
        <v>41</v>
      </c>
      <c r="G120" s="53"/>
      <c r="H120" s="53"/>
      <c r="I120" s="53">
        <v>616895</v>
      </c>
      <c r="J120" s="53" t="s">
        <v>129</v>
      </c>
      <c r="K120" s="62" t="s">
        <v>313</v>
      </c>
      <c r="L120" s="53" t="s">
        <v>613</v>
      </c>
      <c r="M120" s="53">
        <v>200</v>
      </c>
      <c r="N120" s="53">
        <v>200</v>
      </c>
      <c r="O120" s="52">
        <f>N120*33</f>
        <v>6600</v>
      </c>
      <c r="P120" s="52">
        <v>85</v>
      </c>
      <c r="Q120" s="52"/>
      <c r="R120" s="53"/>
    </row>
    <row r="121" spans="1:18" ht="14.25">
      <c r="A121" s="53"/>
      <c r="B121" s="53">
        <f t="shared" si="3"/>
        <v>0</v>
      </c>
      <c r="C121" s="53"/>
      <c r="D121" s="53"/>
      <c r="E121" s="53" t="s">
        <v>49</v>
      </c>
      <c r="F121" s="56" t="s">
        <v>41</v>
      </c>
      <c r="G121" s="53"/>
      <c r="H121" s="53"/>
      <c r="I121" s="53">
        <v>1635</v>
      </c>
      <c r="J121" s="56" t="s">
        <v>157</v>
      </c>
      <c r="K121" s="62"/>
      <c r="L121" s="53" t="s">
        <v>613</v>
      </c>
      <c r="M121" s="53"/>
      <c r="N121" s="52"/>
      <c r="O121" s="52"/>
      <c r="P121" s="52"/>
      <c r="Q121" s="52"/>
      <c r="R121" s="53"/>
    </row>
    <row r="122" spans="1:18" ht="14.25">
      <c r="A122" s="53"/>
      <c r="B122" s="53">
        <f t="shared" si="3"/>
        <v>0</v>
      </c>
      <c r="C122" s="53"/>
      <c r="D122" s="53"/>
      <c r="E122" s="53" t="s">
        <v>233</v>
      </c>
      <c r="F122" s="56" t="s">
        <v>41</v>
      </c>
      <c r="G122" s="53"/>
      <c r="H122" s="53"/>
      <c r="I122" s="53">
        <v>9577</v>
      </c>
      <c r="J122" s="56" t="s">
        <v>157</v>
      </c>
      <c r="K122" s="62"/>
      <c r="L122" s="53" t="s">
        <v>613</v>
      </c>
      <c r="M122" s="53"/>
      <c r="N122" s="52"/>
      <c r="O122" s="52"/>
      <c r="P122" s="52"/>
      <c r="Q122" s="52"/>
      <c r="R122" s="53"/>
    </row>
    <row r="123" spans="1:18" ht="14.25">
      <c r="A123" s="53"/>
      <c r="B123" s="53">
        <f t="shared" si="3"/>
        <v>0</v>
      </c>
      <c r="C123" s="53"/>
      <c r="D123" s="53"/>
      <c r="E123" s="53" t="s">
        <v>173</v>
      </c>
      <c r="F123" s="56" t="s">
        <v>41</v>
      </c>
      <c r="G123" s="53"/>
      <c r="H123" s="53"/>
      <c r="I123" s="53">
        <v>148</v>
      </c>
      <c r="J123" s="56" t="s">
        <v>157</v>
      </c>
      <c r="K123" s="62"/>
      <c r="L123" s="53" t="s">
        <v>613</v>
      </c>
      <c r="M123" s="53"/>
      <c r="N123" s="52"/>
      <c r="O123" s="52"/>
      <c r="P123" s="52"/>
      <c r="Q123" s="52"/>
      <c r="R123" s="53"/>
    </row>
    <row r="124" spans="1:18" ht="14.25">
      <c r="A124" s="53">
        <v>99</v>
      </c>
      <c r="B124" s="53" t="str">
        <f t="shared" si="3"/>
        <v>德化县</v>
      </c>
      <c r="C124" s="53">
        <v>3505260074</v>
      </c>
      <c r="D124" s="53" t="s">
        <v>724</v>
      </c>
      <c r="E124" s="53" t="s">
        <v>76</v>
      </c>
      <c r="F124" s="56" t="s">
        <v>41</v>
      </c>
      <c r="G124" s="53"/>
      <c r="H124" s="53"/>
      <c r="I124" s="53">
        <v>1160</v>
      </c>
      <c r="J124" s="53" t="s">
        <v>129</v>
      </c>
      <c r="K124" s="62" t="s">
        <v>138</v>
      </c>
      <c r="L124" s="53" t="s">
        <v>613</v>
      </c>
      <c r="M124" s="53">
        <v>20</v>
      </c>
      <c r="N124" s="53">
        <v>20</v>
      </c>
      <c r="O124" s="52">
        <f>N124*33</f>
        <v>660</v>
      </c>
      <c r="P124" s="52">
        <v>85</v>
      </c>
      <c r="Q124" s="52">
        <v>91</v>
      </c>
      <c r="R124" s="53"/>
    </row>
    <row r="125" spans="1:18" ht="14.25">
      <c r="A125" s="53">
        <v>100</v>
      </c>
      <c r="B125" s="53" t="str">
        <f t="shared" si="3"/>
        <v>德化县</v>
      </c>
      <c r="C125" s="53">
        <v>3505260046</v>
      </c>
      <c r="D125" s="53" t="s">
        <v>725</v>
      </c>
      <c r="E125" s="53" t="s">
        <v>76</v>
      </c>
      <c r="F125" s="56" t="s">
        <v>41</v>
      </c>
      <c r="G125" s="53"/>
      <c r="H125" s="53"/>
      <c r="I125" s="53">
        <v>1420</v>
      </c>
      <c r="J125" s="53" t="s">
        <v>133</v>
      </c>
      <c r="K125" s="62"/>
      <c r="L125" s="53" t="s">
        <v>613</v>
      </c>
      <c r="M125" s="53"/>
      <c r="N125" s="52"/>
      <c r="O125" s="52"/>
      <c r="P125" s="52">
        <v>85</v>
      </c>
      <c r="Q125" s="52"/>
      <c r="R125" s="53"/>
    </row>
    <row r="126" spans="1:18" ht="14.25">
      <c r="A126" s="53">
        <v>101</v>
      </c>
      <c r="B126" s="53" t="str">
        <f t="shared" si="3"/>
        <v>德化县</v>
      </c>
      <c r="C126" s="53"/>
      <c r="D126" s="53" t="s">
        <v>726</v>
      </c>
      <c r="E126" s="53" t="s">
        <v>76</v>
      </c>
      <c r="F126" s="56" t="s">
        <v>41</v>
      </c>
      <c r="G126" s="53"/>
      <c r="H126" s="53"/>
      <c r="I126" s="53">
        <v>3292</v>
      </c>
      <c r="J126" s="56" t="s">
        <v>157</v>
      </c>
      <c r="K126" s="62"/>
      <c r="L126" s="53" t="s">
        <v>613</v>
      </c>
      <c r="M126" s="53"/>
      <c r="N126" s="52"/>
      <c r="O126" s="52"/>
      <c r="P126" s="52"/>
      <c r="Q126" s="52"/>
      <c r="R126" s="53"/>
    </row>
    <row r="127" spans="1:18" ht="14.25">
      <c r="A127" s="53" t="s">
        <v>727</v>
      </c>
      <c r="B127" s="53" t="str">
        <f t="shared" si="3"/>
        <v>永春县</v>
      </c>
      <c r="C127" s="53">
        <v>3505251081</v>
      </c>
      <c r="D127" s="53" t="s">
        <v>728</v>
      </c>
      <c r="E127" s="53" t="s">
        <v>330</v>
      </c>
      <c r="F127" s="56" t="s">
        <v>41</v>
      </c>
      <c r="G127" s="53"/>
      <c r="H127" s="53"/>
      <c r="I127" s="53">
        <v>5602</v>
      </c>
      <c r="J127" s="53" t="s">
        <v>184</v>
      </c>
      <c r="K127" s="62" t="s">
        <v>138</v>
      </c>
      <c r="L127" s="53" t="s">
        <v>613</v>
      </c>
      <c r="M127" s="53">
        <v>20</v>
      </c>
      <c r="N127" s="53">
        <v>20</v>
      </c>
      <c r="O127" s="52">
        <f>N127*33</f>
        <v>660</v>
      </c>
      <c r="P127" s="52"/>
      <c r="Q127" s="52"/>
      <c r="R127" s="53"/>
    </row>
    <row r="128" spans="1:18" ht="14.25">
      <c r="A128" s="53" t="s">
        <v>729</v>
      </c>
      <c r="B128" s="53" t="str">
        <f t="shared" si="3"/>
        <v>永春县</v>
      </c>
      <c r="C128" s="53"/>
      <c r="D128" s="53" t="s">
        <v>730</v>
      </c>
      <c r="E128" s="53" t="s">
        <v>330</v>
      </c>
      <c r="F128" s="56" t="s">
        <v>41</v>
      </c>
      <c r="G128" s="53"/>
      <c r="H128" s="53"/>
      <c r="I128" s="53">
        <v>2984</v>
      </c>
      <c r="J128" s="53" t="s">
        <v>184</v>
      </c>
      <c r="K128" s="62" t="s">
        <v>138</v>
      </c>
      <c r="L128" s="53" t="s">
        <v>613</v>
      </c>
      <c r="M128" s="53">
        <v>30</v>
      </c>
      <c r="N128" s="53">
        <v>30</v>
      </c>
      <c r="O128" s="52">
        <f>N128*33</f>
        <v>990</v>
      </c>
      <c r="P128" s="52"/>
      <c r="Q128" s="52"/>
      <c r="R128" s="53"/>
    </row>
    <row r="129" spans="1:18" ht="14.25">
      <c r="A129" s="53">
        <v>104</v>
      </c>
      <c r="B129" s="53" t="str">
        <f t="shared" si="3"/>
        <v>永春县</v>
      </c>
      <c r="C129" s="53"/>
      <c r="D129" s="53" t="s">
        <v>731</v>
      </c>
      <c r="E129" s="53" t="s">
        <v>330</v>
      </c>
      <c r="F129" s="56" t="s">
        <v>41</v>
      </c>
      <c r="G129" s="53"/>
      <c r="H129" s="53"/>
      <c r="I129" s="53">
        <v>2430</v>
      </c>
      <c r="J129" s="53" t="s">
        <v>133</v>
      </c>
      <c r="K129" s="62"/>
      <c r="L129" s="53" t="s">
        <v>613</v>
      </c>
      <c r="M129" s="53"/>
      <c r="N129" s="52"/>
      <c r="O129" s="52"/>
      <c r="P129" s="52"/>
      <c r="Q129" s="52"/>
      <c r="R129" s="53"/>
    </row>
    <row r="130" spans="1:18" ht="14.25">
      <c r="A130" s="53">
        <v>105</v>
      </c>
      <c r="B130" s="53" t="str">
        <f t="shared" si="3"/>
        <v>永春县</v>
      </c>
      <c r="C130" s="53"/>
      <c r="D130" s="56" t="s">
        <v>352</v>
      </c>
      <c r="E130" s="53" t="s">
        <v>76</v>
      </c>
      <c r="F130" s="56" t="s">
        <v>41</v>
      </c>
      <c r="G130" s="53"/>
      <c r="H130" s="53"/>
      <c r="I130" s="53">
        <v>298468</v>
      </c>
      <c r="J130" s="53" t="s">
        <v>615</v>
      </c>
      <c r="K130" s="62"/>
      <c r="L130" s="53" t="s">
        <v>613</v>
      </c>
      <c r="M130" s="53"/>
      <c r="N130" s="52"/>
      <c r="O130" s="52"/>
      <c r="P130" s="52"/>
      <c r="Q130" s="52"/>
      <c r="R130" s="53"/>
    </row>
    <row r="131" spans="1:18" ht="14.25">
      <c r="A131" s="53"/>
      <c r="B131" s="53">
        <f t="shared" si="3"/>
        <v>0</v>
      </c>
      <c r="C131" s="53"/>
      <c r="D131" s="53"/>
      <c r="E131" s="53" t="s">
        <v>33</v>
      </c>
      <c r="F131" s="56" t="s">
        <v>41</v>
      </c>
      <c r="G131" s="53"/>
      <c r="H131" s="53"/>
      <c r="I131" s="53">
        <v>1713</v>
      </c>
      <c r="J131" s="53" t="s">
        <v>615</v>
      </c>
      <c r="K131" s="62"/>
      <c r="L131" s="53" t="s">
        <v>613</v>
      </c>
      <c r="M131" s="53"/>
      <c r="N131" s="52"/>
      <c r="O131" s="52"/>
      <c r="P131" s="52"/>
      <c r="Q131" s="52"/>
      <c r="R131" s="53"/>
    </row>
    <row r="132" spans="1:18" ht="14.25">
      <c r="A132" s="53">
        <v>106</v>
      </c>
      <c r="B132" s="53" t="str">
        <f t="shared" si="3"/>
        <v>永春县</v>
      </c>
      <c r="C132" s="53"/>
      <c r="D132" s="53" t="s">
        <v>732</v>
      </c>
      <c r="E132" s="53" t="s">
        <v>330</v>
      </c>
      <c r="F132" s="56" t="s">
        <v>41</v>
      </c>
      <c r="G132" s="53"/>
      <c r="H132" s="53"/>
      <c r="I132" s="53">
        <v>774</v>
      </c>
      <c r="J132" s="53" t="s">
        <v>184</v>
      </c>
      <c r="K132" s="62" t="s">
        <v>138</v>
      </c>
      <c r="L132" s="53" t="s">
        <v>613</v>
      </c>
      <c r="M132" s="53">
        <v>20</v>
      </c>
      <c r="N132" s="53">
        <v>20</v>
      </c>
      <c r="O132" s="52">
        <f>N132*33</f>
        <v>660</v>
      </c>
      <c r="P132" s="52"/>
      <c r="Q132" s="52"/>
      <c r="R132" s="53"/>
    </row>
    <row r="133" spans="1:18" ht="14.25">
      <c r="A133" s="53" t="s">
        <v>360</v>
      </c>
      <c r="B133" s="53" t="str">
        <f aca="true" t="shared" si="4" ref="B133:B195">IF(COUNTIF(D133,"*"&amp;"安溪"&amp;"*")=1,"安溪县",IF(COUNTIF(D133,"*"&amp;"德化"&amp;"*")=1,"德化县",(IF(COUNTIF(D133,"*"&amp;"永春"&amp;"*")=1,"永春县",IF(COUNTIF(D133,"*"&amp;"南安"&amp;"*")=1,"南安市",IF(COUNTIF(D133,"*"&amp;"惠安"&amp;"*")=1,"惠安县",IF(COUNTIF(D133,"*"&amp;"泉港"&amp;"*")=1,"泉港区",)))))))</f>
        <v>安溪县</v>
      </c>
      <c r="C133" s="53"/>
      <c r="D133" s="53" t="s">
        <v>733</v>
      </c>
      <c r="E133" s="53" t="s">
        <v>80</v>
      </c>
      <c r="F133" s="56" t="s">
        <v>41</v>
      </c>
      <c r="G133" s="53">
        <v>95</v>
      </c>
      <c r="H133" s="53">
        <v>150</v>
      </c>
      <c r="I133" s="53"/>
      <c r="J133" s="53" t="s">
        <v>184</v>
      </c>
      <c r="K133" s="62" t="s">
        <v>174</v>
      </c>
      <c r="L133" s="53" t="s">
        <v>613</v>
      </c>
      <c r="M133" s="53">
        <v>6</v>
      </c>
      <c r="N133" s="52">
        <v>6</v>
      </c>
      <c r="O133" s="52">
        <v>240</v>
      </c>
      <c r="P133" s="52"/>
      <c r="Q133" s="52"/>
      <c r="R133" s="53"/>
    </row>
    <row r="134" spans="1:18" ht="14.25">
      <c r="A134" s="53" t="s">
        <v>362</v>
      </c>
      <c r="B134" s="53" t="str">
        <f t="shared" si="4"/>
        <v>德化县</v>
      </c>
      <c r="C134" s="53"/>
      <c r="D134" s="53" t="s">
        <v>734</v>
      </c>
      <c r="E134" s="53" t="s">
        <v>80</v>
      </c>
      <c r="F134" s="56" t="s">
        <v>41</v>
      </c>
      <c r="G134" s="53"/>
      <c r="H134" s="53"/>
      <c r="I134" s="53">
        <v>340</v>
      </c>
      <c r="J134" s="53" t="s">
        <v>133</v>
      </c>
      <c r="K134" s="62"/>
      <c r="L134" s="53" t="s">
        <v>613</v>
      </c>
      <c r="M134" s="53"/>
      <c r="N134" s="52"/>
      <c r="O134" s="52"/>
      <c r="P134" s="52"/>
      <c r="Q134" s="52"/>
      <c r="R134" s="53"/>
    </row>
    <row r="135" spans="1:18" ht="14.25">
      <c r="A135" s="53"/>
      <c r="B135" s="53">
        <f t="shared" si="4"/>
        <v>0</v>
      </c>
      <c r="C135" s="53"/>
      <c r="D135" s="53"/>
      <c r="E135" s="53" t="s">
        <v>82</v>
      </c>
      <c r="F135" s="56" t="s">
        <v>41</v>
      </c>
      <c r="G135" s="53"/>
      <c r="H135" s="53"/>
      <c r="I135" s="53">
        <v>227</v>
      </c>
      <c r="J135" s="53" t="s">
        <v>133</v>
      </c>
      <c r="K135" s="62"/>
      <c r="L135" s="53" t="s">
        <v>613</v>
      </c>
      <c r="M135" s="53"/>
      <c r="N135" s="52"/>
      <c r="O135" s="52"/>
      <c r="P135" s="52"/>
      <c r="Q135" s="52"/>
      <c r="R135" s="53"/>
    </row>
    <row r="136" spans="1:18" ht="14.25">
      <c r="A136" s="53" t="s">
        <v>364</v>
      </c>
      <c r="B136" s="53" t="str">
        <f t="shared" si="4"/>
        <v>南安市</v>
      </c>
      <c r="C136" s="53"/>
      <c r="D136" s="53" t="s">
        <v>735</v>
      </c>
      <c r="E136" s="53" t="s">
        <v>80</v>
      </c>
      <c r="F136" s="56" t="s">
        <v>41</v>
      </c>
      <c r="G136" s="53"/>
      <c r="H136" s="53"/>
      <c r="I136" s="53">
        <v>282</v>
      </c>
      <c r="J136" s="53" t="s">
        <v>116</v>
      </c>
      <c r="K136" s="62"/>
      <c r="L136" s="53" t="s">
        <v>613</v>
      </c>
      <c r="M136" s="53"/>
      <c r="N136" s="52"/>
      <c r="O136" s="52"/>
      <c r="P136" s="52"/>
      <c r="Q136" s="52"/>
      <c r="R136" s="53"/>
    </row>
    <row r="137" spans="1:18" ht="14.25">
      <c r="A137" s="53">
        <v>110</v>
      </c>
      <c r="B137" s="53" t="str">
        <f t="shared" si="4"/>
        <v>南安市</v>
      </c>
      <c r="C137" s="53"/>
      <c r="D137" s="53" t="s">
        <v>736</v>
      </c>
      <c r="E137" s="53" t="s">
        <v>80</v>
      </c>
      <c r="F137" s="56" t="s">
        <v>41</v>
      </c>
      <c r="G137" s="53"/>
      <c r="H137" s="53"/>
      <c r="I137" s="53">
        <v>242</v>
      </c>
      <c r="J137" s="53" t="s">
        <v>133</v>
      </c>
      <c r="K137" s="62"/>
      <c r="L137" s="53" t="s">
        <v>613</v>
      </c>
      <c r="M137" s="53"/>
      <c r="N137" s="52"/>
      <c r="O137" s="52"/>
      <c r="P137" s="52"/>
      <c r="Q137" s="52"/>
      <c r="R137" s="53"/>
    </row>
    <row r="138" spans="1:18" ht="14.25">
      <c r="A138" s="53" t="s">
        <v>367</v>
      </c>
      <c r="B138" s="53" t="str">
        <f t="shared" si="4"/>
        <v>永春县</v>
      </c>
      <c r="C138" s="53"/>
      <c r="D138" s="53" t="s">
        <v>737</v>
      </c>
      <c r="E138" s="53" t="s">
        <v>80</v>
      </c>
      <c r="F138" s="56" t="s">
        <v>41</v>
      </c>
      <c r="G138" s="53">
        <v>2168</v>
      </c>
      <c r="H138" s="53">
        <v>3098</v>
      </c>
      <c r="I138" s="53">
        <v>5176</v>
      </c>
      <c r="J138" s="53" t="s">
        <v>116</v>
      </c>
      <c r="K138" s="62"/>
      <c r="L138" s="53" t="s">
        <v>613</v>
      </c>
      <c r="M138" s="53"/>
      <c r="N138" s="52"/>
      <c r="O138" s="52"/>
      <c r="P138" s="52"/>
      <c r="Q138" s="52"/>
      <c r="R138" s="53"/>
    </row>
    <row r="139" spans="1:18" ht="14.25">
      <c r="A139" s="53">
        <v>112</v>
      </c>
      <c r="B139" s="53" t="str">
        <f t="shared" si="4"/>
        <v>永春县</v>
      </c>
      <c r="C139" s="53"/>
      <c r="D139" s="53" t="s">
        <v>738</v>
      </c>
      <c r="E139" s="53" t="s">
        <v>80</v>
      </c>
      <c r="F139" s="56" t="s">
        <v>41</v>
      </c>
      <c r="G139" s="53"/>
      <c r="H139" s="53"/>
      <c r="I139" s="53">
        <v>1506</v>
      </c>
      <c r="J139" s="53" t="s">
        <v>133</v>
      </c>
      <c r="K139" s="62"/>
      <c r="L139" s="53" t="s">
        <v>613</v>
      </c>
      <c r="M139" s="53"/>
      <c r="N139" s="52"/>
      <c r="O139" s="52"/>
      <c r="P139" s="52"/>
      <c r="Q139" s="52"/>
      <c r="R139" s="53"/>
    </row>
    <row r="140" spans="1:18" ht="14.25">
      <c r="A140" s="53">
        <v>113</v>
      </c>
      <c r="B140" s="53" t="str">
        <f t="shared" si="4"/>
        <v>永春县</v>
      </c>
      <c r="C140" s="53"/>
      <c r="D140" s="53" t="s">
        <v>739</v>
      </c>
      <c r="E140" s="53" t="s">
        <v>80</v>
      </c>
      <c r="F140" s="56" t="s">
        <v>41</v>
      </c>
      <c r="G140" s="53"/>
      <c r="H140" s="53"/>
      <c r="I140" s="53">
        <v>148</v>
      </c>
      <c r="J140" s="53" t="s">
        <v>133</v>
      </c>
      <c r="K140" s="62"/>
      <c r="L140" s="53" t="s">
        <v>613</v>
      </c>
      <c r="M140" s="53"/>
      <c r="N140" s="52"/>
      <c r="O140" s="52"/>
      <c r="P140" s="52"/>
      <c r="Q140" s="52"/>
      <c r="R140" s="53"/>
    </row>
    <row r="141" spans="1:18" ht="14.25">
      <c r="A141" s="53">
        <v>114</v>
      </c>
      <c r="B141" s="53" t="str">
        <f t="shared" si="4"/>
        <v>永春县</v>
      </c>
      <c r="C141" s="53"/>
      <c r="D141" s="53" t="s">
        <v>740</v>
      </c>
      <c r="E141" s="56" t="s">
        <v>386</v>
      </c>
      <c r="F141" s="56" t="s">
        <v>41</v>
      </c>
      <c r="G141" s="53"/>
      <c r="H141" s="53">
        <v>46.6</v>
      </c>
      <c r="I141" s="53">
        <v>519.8</v>
      </c>
      <c r="J141" s="53" t="s">
        <v>184</v>
      </c>
      <c r="K141" s="62" t="s">
        <v>174</v>
      </c>
      <c r="L141" s="53" t="s">
        <v>613</v>
      </c>
      <c r="M141" s="53">
        <v>6</v>
      </c>
      <c r="N141" s="53">
        <v>6</v>
      </c>
      <c r="O141" s="52">
        <v>780</v>
      </c>
      <c r="P141" s="52"/>
      <c r="Q141" s="52"/>
      <c r="R141" s="53"/>
    </row>
    <row r="142" spans="1:18" ht="22.5">
      <c r="A142" s="53" t="s">
        <v>741</v>
      </c>
      <c r="B142" s="53" t="str">
        <f t="shared" si="4"/>
        <v>安溪县</v>
      </c>
      <c r="C142" s="53"/>
      <c r="D142" s="53" t="s">
        <v>742</v>
      </c>
      <c r="E142" s="56" t="s">
        <v>386</v>
      </c>
      <c r="F142" s="56" t="s">
        <v>41</v>
      </c>
      <c r="G142" s="53">
        <v>265</v>
      </c>
      <c r="H142" s="53">
        <v>331</v>
      </c>
      <c r="I142" s="53"/>
      <c r="J142" s="53" t="s">
        <v>184</v>
      </c>
      <c r="K142" s="62" t="s">
        <v>174</v>
      </c>
      <c r="L142" s="53" t="s">
        <v>613</v>
      </c>
      <c r="M142" s="53">
        <v>6</v>
      </c>
      <c r="N142" s="52">
        <v>6</v>
      </c>
      <c r="O142" s="52">
        <f>130*N142</f>
        <v>780</v>
      </c>
      <c r="P142" s="52"/>
      <c r="Q142" s="52"/>
      <c r="R142" s="53"/>
    </row>
    <row r="143" spans="1:18" ht="14.25">
      <c r="A143" s="53" t="s">
        <v>378</v>
      </c>
      <c r="B143" s="53" t="str">
        <f t="shared" si="4"/>
        <v>德化县</v>
      </c>
      <c r="C143" s="53">
        <v>3505260032</v>
      </c>
      <c r="D143" s="53" t="s">
        <v>743</v>
      </c>
      <c r="E143" s="53" t="s">
        <v>386</v>
      </c>
      <c r="F143" s="56" t="s">
        <v>41</v>
      </c>
      <c r="G143" s="53"/>
      <c r="H143" s="53"/>
      <c r="I143" s="53">
        <v>248</v>
      </c>
      <c r="J143" s="56" t="s">
        <v>129</v>
      </c>
      <c r="K143" s="62" t="s">
        <v>174</v>
      </c>
      <c r="L143" s="53" t="s">
        <v>613</v>
      </c>
      <c r="M143" s="53">
        <v>6</v>
      </c>
      <c r="N143" s="53">
        <v>6</v>
      </c>
      <c r="O143" s="52">
        <f>130*N143</f>
        <v>780</v>
      </c>
      <c r="P143" s="52"/>
      <c r="Q143" s="52"/>
      <c r="R143" s="53"/>
    </row>
    <row r="144" spans="1:18" ht="14.25">
      <c r="A144" s="53" t="s">
        <v>380</v>
      </c>
      <c r="B144" s="53" t="str">
        <f t="shared" si="4"/>
        <v>德化县</v>
      </c>
      <c r="C144" s="53">
        <v>3505260038</v>
      </c>
      <c r="D144" s="56" t="s">
        <v>392</v>
      </c>
      <c r="E144" s="53" t="s">
        <v>386</v>
      </c>
      <c r="F144" s="56" t="s">
        <v>41</v>
      </c>
      <c r="G144" s="53"/>
      <c r="H144" s="53"/>
      <c r="I144" s="53">
        <v>73</v>
      </c>
      <c r="J144" s="53" t="s">
        <v>184</v>
      </c>
      <c r="K144" s="62" t="s">
        <v>174</v>
      </c>
      <c r="L144" s="53" t="s">
        <v>613</v>
      </c>
      <c r="M144" s="53">
        <v>6</v>
      </c>
      <c r="N144" s="53">
        <v>6</v>
      </c>
      <c r="O144" s="52">
        <f>130*N144</f>
        <v>780</v>
      </c>
      <c r="P144" s="52">
        <v>96</v>
      </c>
      <c r="Q144" s="52">
        <v>98</v>
      </c>
      <c r="R144" s="53"/>
    </row>
    <row r="145" spans="1:18" ht="14.25">
      <c r="A145" s="53" t="s">
        <v>382</v>
      </c>
      <c r="B145" s="53" t="str">
        <f t="shared" si="4"/>
        <v>德化县</v>
      </c>
      <c r="C145" s="53"/>
      <c r="D145" s="56" t="s">
        <v>394</v>
      </c>
      <c r="E145" s="53" t="s">
        <v>386</v>
      </c>
      <c r="F145" s="56" t="s">
        <v>41</v>
      </c>
      <c r="G145" s="53"/>
      <c r="H145" s="53"/>
      <c r="I145" s="53">
        <v>117</v>
      </c>
      <c r="J145" s="53" t="s">
        <v>334</v>
      </c>
      <c r="K145" s="62"/>
      <c r="L145" s="53" t="s">
        <v>613</v>
      </c>
      <c r="M145" s="53"/>
      <c r="N145" s="52"/>
      <c r="O145" s="52"/>
      <c r="P145" s="52"/>
      <c r="Q145" s="52"/>
      <c r="R145" s="53"/>
    </row>
    <row r="146" spans="1:18" ht="14.25">
      <c r="A146" s="53" t="s">
        <v>744</v>
      </c>
      <c r="B146" s="53" t="str">
        <f t="shared" si="4"/>
        <v>德化县</v>
      </c>
      <c r="C146" s="53">
        <v>3505260028</v>
      </c>
      <c r="D146" s="56" t="s">
        <v>397</v>
      </c>
      <c r="E146" s="53" t="s">
        <v>386</v>
      </c>
      <c r="F146" s="56" t="s">
        <v>41</v>
      </c>
      <c r="G146" s="53"/>
      <c r="H146" s="53"/>
      <c r="I146" s="53">
        <v>870</v>
      </c>
      <c r="J146" s="53" t="s">
        <v>184</v>
      </c>
      <c r="K146" s="62" t="s">
        <v>174</v>
      </c>
      <c r="L146" s="53" t="s">
        <v>613</v>
      </c>
      <c r="M146" s="53">
        <v>5</v>
      </c>
      <c r="N146" s="53">
        <v>5</v>
      </c>
      <c r="O146" s="52">
        <f aca="true" t="shared" si="5" ref="O146:O152">130*N146</f>
        <v>650</v>
      </c>
      <c r="P146" s="52">
        <v>80</v>
      </c>
      <c r="Q146" s="52">
        <v>90</v>
      </c>
      <c r="R146" s="53"/>
    </row>
    <row r="147" spans="1:18" ht="14.25">
      <c r="A147" s="53" t="s">
        <v>387</v>
      </c>
      <c r="B147" s="53" t="str">
        <f t="shared" si="4"/>
        <v>德化县</v>
      </c>
      <c r="C147" s="53">
        <v>3505260075</v>
      </c>
      <c r="D147" s="56" t="s">
        <v>401</v>
      </c>
      <c r="E147" s="53" t="s">
        <v>386</v>
      </c>
      <c r="F147" s="56" t="s">
        <v>41</v>
      </c>
      <c r="G147" s="53"/>
      <c r="H147" s="53"/>
      <c r="I147" s="53">
        <v>20</v>
      </c>
      <c r="J147" s="53" t="s">
        <v>184</v>
      </c>
      <c r="K147" s="62" t="s">
        <v>174</v>
      </c>
      <c r="L147" s="53" t="s">
        <v>613</v>
      </c>
      <c r="M147" s="53">
        <v>6</v>
      </c>
      <c r="N147" s="53">
        <v>6</v>
      </c>
      <c r="O147" s="52">
        <f t="shared" si="5"/>
        <v>780</v>
      </c>
      <c r="P147" s="52">
        <v>98</v>
      </c>
      <c r="Q147" s="52"/>
      <c r="R147" s="53"/>
    </row>
    <row r="148" spans="1:18" ht="22.5">
      <c r="A148" s="53">
        <v>121</v>
      </c>
      <c r="B148" s="53" t="str">
        <f t="shared" si="4"/>
        <v>德化县</v>
      </c>
      <c r="C148" s="53">
        <v>3505260039</v>
      </c>
      <c r="D148" s="56" t="s">
        <v>403</v>
      </c>
      <c r="E148" s="53" t="s">
        <v>386</v>
      </c>
      <c r="F148" s="56" t="s">
        <v>41</v>
      </c>
      <c r="G148" s="53"/>
      <c r="H148" s="53"/>
      <c r="I148" s="53">
        <v>221</v>
      </c>
      <c r="J148" s="53" t="s">
        <v>184</v>
      </c>
      <c r="K148" s="62" t="s">
        <v>174</v>
      </c>
      <c r="L148" s="53" t="s">
        <v>613</v>
      </c>
      <c r="M148" s="53">
        <v>6</v>
      </c>
      <c r="N148" s="53">
        <v>6</v>
      </c>
      <c r="O148" s="52">
        <f t="shared" si="5"/>
        <v>780</v>
      </c>
      <c r="P148" s="52"/>
      <c r="Q148" s="52"/>
      <c r="R148" s="53"/>
    </row>
    <row r="149" spans="1:18" ht="22.5">
      <c r="A149" s="53">
        <v>122</v>
      </c>
      <c r="B149" s="53" t="str">
        <f t="shared" si="4"/>
        <v>德化县</v>
      </c>
      <c r="C149" s="53">
        <v>3505260026</v>
      </c>
      <c r="D149" s="53" t="s">
        <v>745</v>
      </c>
      <c r="E149" s="53" t="s">
        <v>386</v>
      </c>
      <c r="F149" s="56" t="s">
        <v>41</v>
      </c>
      <c r="G149" s="53"/>
      <c r="H149" s="53"/>
      <c r="I149" s="53">
        <v>236</v>
      </c>
      <c r="J149" s="53" t="s">
        <v>184</v>
      </c>
      <c r="K149" s="62" t="s">
        <v>174</v>
      </c>
      <c r="L149" s="53" t="s">
        <v>613</v>
      </c>
      <c r="M149" s="53">
        <v>6</v>
      </c>
      <c r="N149" s="53">
        <v>6</v>
      </c>
      <c r="O149" s="52">
        <f t="shared" si="5"/>
        <v>780</v>
      </c>
      <c r="P149" s="52"/>
      <c r="Q149" s="52"/>
      <c r="R149" s="53"/>
    </row>
    <row r="150" spans="1:18" ht="14.25">
      <c r="A150" s="53">
        <v>123</v>
      </c>
      <c r="B150" s="53" t="str">
        <f t="shared" si="4"/>
        <v>德化县</v>
      </c>
      <c r="C150" s="53"/>
      <c r="D150" s="53" t="s">
        <v>746</v>
      </c>
      <c r="E150" s="53" t="s">
        <v>386</v>
      </c>
      <c r="F150" s="56" t="s">
        <v>41</v>
      </c>
      <c r="G150" s="53"/>
      <c r="H150" s="53"/>
      <c r="I150" s="53">
        <v>5</v>
      </c>
      <c r="J150" s="53" t="s">
        <v>184</v>
      </c>
      <c r="K150" s="62" t="s">
        <v>313</v>
      </c>
      <c r="L150" s="53" t="s">
        <v>613</v>
      </c>
      <c r="M150" s="53">
        <v>10</v>
      </c>
      <c r="N150" s="53">
        <v>10</v>
      </c>
      <c r="O150" s="52">
        <f t="shared" si="5"/>
        <v>1300</v>
      </c>
      <c r="P150" s="52"/>
      <c r="Q150" s="52"/>
      <c r="R150" s="53"/>
    </row>
    <row r="151" spans="1:18" ht="14.25">
      <c r="A151" s="53">
        <v>124</v>
      </c>
      <c r="B151" s="53" t="str">
        <f t="shared" si="4"/>
        <v>德化县</v>
      </c>
      <c r="C151" s="53">
        <v>3505260031</v>
      </c>
      <c r="D151" s="53" t="s">
        <v>747</v>
      </c>
      <c r="E151" s="53" t="s">
        <v>386</v>
      </c>
      <c r="F151" s="56" t="s">
        <v>41</v>
      </c>
      <c r="G151" s="53"/>
      <c r="H151" s="53"/>
      <c r="I151" s="53">
        <v>97</v>
      </c>
      <c r="J151" s="53" t="s">
        <v>184</v>
      </c>
      <c r="K151" s="62" t="s">
        <v>174</v>
      </c>
      <c r="L151" s="53" t="s">
        <v>613</v>
      </c>
      <c r="M151" s="53">
        <v>5</v>
      </c>
      <c r="N151" s="53">
        <v>5</v>
      </c>
      <c r="O151" s="52">
        <f t="shared" si="5"/>
        <v>650</v>
      </c>
      <c r="P151" s="52"/>
      <c r="Q151" s="52"/>
      <c r="R151" s="53"/>
    </row>
    <row r="152" spans="1:18" ht="14.25">
      <c r="A152" s="53">
        <v>125</v>
      </c>
      <c r="B152" s="53" t="str">
        <f t="shared" si="4"/>
        <v>德化县</v>
      </c>
      <c r="C152" s="53">
        <v>3505260033</v>
      </c>
      <c r="D152" s="56" t="s">
        <v>408</v>
      </c>
      <c r="E152" s="53" t="s">
        <v>386</v>
      </c>
      <c r="F152" s="56" t="s">
        <v>41</v>
      </c>
      <c r="G152" s="53"/>
      <c r="H152" s="53"/>
      <c r="I152" s="53">
        <v>141</v>
      </c>
      <c r="J152" s="53" t="s">
        <v>184</v>
      </c>
      <c r="K152" s="62" t="s">
        <v>138</v>
      </c>
      <c r="L152" s="53" t="s">
        <v>613</v>
      </c>
      <c r="M152" s="53">
        <v>2.7</v>
      </c>
      <c r="N152" s="53">
        <v>2.7</v>
      </c>
      <c r="O152" s="52">
        <f t="shared" si="5"/>
        <v>351</v>
      </c>
      <c r="P152" s="52"/>
      <c r="Q152" s="52"/>
      <c r="R152" s="53"/>
    </row>
    <row r="153" spans="1:18" ht="22.5">
      <c r="A153" s="53">
        <v>126</v>
      </c>
      <c r="B153" s="53" t="str">
        <f t="shared" si="4"/>
        <v>德化县</v>
      </c>
      <c r="C153" s="53"/>
      <c r="D153" s="53" t="s">
        <v>748</v>
      </c>
      <c r="E153" s="53" t="s">
        <v>386</v>
      </c>
      <c r="F153" s="56" t="s">
        <v>41</v>
      </c>
      <c r="G153" s="53"/>
      <c r="H153" s="53"/>
      <c r="I153" s="53">
        <v>10</v>
      </c>
      <c r="J153" s="53" t="s">
        <v>334</v>
      </c>
      <c r="K153" s="62"/>
      <c r="L153" s="53" t="s">
        <v>613</v>
      </c>
      <c r="M153" s="53"/>
      <c r="N153" s="52"/>
      <c r="O153" s="52"/>
      <c r="P153" s="52"/>
      <c r="Q153" s="52"/>
      <c r="R153" s="53"/>
    </row>
    <row r="154" spans="1:18" ht="22.5">
      <c r="A154" s="53">
        <v>127</v>
      </c>
      <c r="B154" s="53" t="str">
        <f t="shared" si="4"/>
        <v>德化县</v>
      </c>
      <c r="C154" s="53"/>
      <c r="D154" s="53" t="s">
        <v>749</v>
      </c>
      <c r="E154" s="53" t="s">
        <v>386</v>
      </c>
      <c r="F154" s="56" t="s">
        <v>41</v>
      </c>
      <c r="G154" s="53"/>
      <c r="H154" s="53"/>
      <c r="I154" s="53">
        <v>50</v>
      </c>
      <c r="J154" s="53" t="s">
        <v>334</v>
      </c>
      <c r="K154" s="62"/>
      <c r="L154" s="53" t="s">
        <v>613</v>
      </c>
      <c r="M154" s="53"/>
      <c r="N154" s="52"/>
      <c r="O154" s="52"/>
      <c r="P154" s="52"/>
      <c r="Q154" s="52"/>
      <c r="R154" s="53"/>
    </row>
    <row r="155" spans="1:18" ht="14.25">
      <c r="A155" s="53">
        <v>128</v>
      </c>
      <c r="B155" s="53" t="str">
        <f t="shared" si="4"/>
        <v>惠安县</v>
      </c>
      <c r="C155" s="53"/>
      <c r="D155" s="56" t="s">
        <v>416</v>
      </c>
      <c r="E155" s="53" t="s">
        <v>386</v>
      </c>
      <c r="F155" s="56" t="s">
        <v>41</v>
      </c>
      <c r="G155" s="53"/>
      <c r="H155" s="53"/>
      <c r="I155" s="53">
        <v>247</v>
      </c>
      <c r="J155" s="53" t="s">
        <v>184</v>
      </c>
      <c r="K155" s="62" t="s">
        <v>174</v>
      </c>
      <c r="L155" s="53" t="s">
        <v>613</v>
      </c>
      <c r="M155" s="53">
        <v>5</v>
      </c>
      <c r="N155" s="52">
        <v>5</v>
      </c>
      <c r="O155" s="52">
        <f>130*N155</f>
        <v>650</v>
      </c>
      <c r="P155" s="52"/>
      <c r="Q155" s="52"/>
      <c r="R155" s="53"/>
    </row>
    <row r="156" spans="1:18" ht="14.25">
      <c r="A156" s="53">
        <v>129</v>
      </c>
      <c r="B156" s="53" t="str">
        <f t="shared" si="4"/>
        <v>南安市</v>
      </c>
      <c r="C156" s="53"/>
      <c r="D156" s="53" t="s">
        <v>750</v>
      </c>
      <c r="E156" s="53" t="s">
        <v>386</v>
      </c>
      <c r="F156" s="56" t="s">
        <v>41</v>
      </c>
      <c r="G156" s="53"/>
      <c r="H156" s="53"/>
      <c r="I156" s="53">
        <v>1064</v>
      </c>
      <c r="J156" s="53" t="s">
        <v>133</v>
      </c>
      <c r="K156" s="62"/>
      <c r="L156" s="53" t="s">
        <v>613</v>
      </c>
      <c r="M156" s="53"/>
      <c r="N156" s="52"/>
      <c r="O156" s="52"/>
      <c r="P156" s="52"/>
      <c r="Q156" s="52"/>
      <c r="R156" s="53"/>
    </row>
    <row r="157" spans="1:18" ht="14.25">
      <c r="A157" s="53">
        <v>130</v>
      </c>
      <c r="B157" s="53" t="str">
        <f t="shared" si="4"/>
        <v>南安市</v>
      </c>
      <c r="C157" s="53"/>
      <c r="D157" s="53" t="s">
        <v>751</v>
      </c>
      <c r="E157" s="53" t="s">
        <v>386</v>
      </c>
      <c r="F157" s="56" t="s">
        <v>41</v>
      </c>
      <c r="G157" s="52"/>
      <c r="H157" s="52"/>
      <c r="I157" s="53">
        <v>1977</v>
      </c>
      <c r="J157" s="53" t="s">
        <v>395</v>
      </c>
      <c r="K157" s="62"/>
      <c r="L157" s="53" t="s">
        <v>613</v>
      </c>
      <c r="M157" s="53"/>
      <c r="N157" s="52"/>
      <c r="O157" s="52"/>
      <c r="P157" s="52"/>
      <c r="Q157" s="52"/>
      <c r="R157" s="53"/>
    </row>
    <row r="158" spans="1:18" ht="14.25">
      <c r="A158" s="53">
        <v>131</v>
      </c>
      <c r="B158" s="53" t="str">
        <f t="shared" si="4"/>
        <v>南安市</v>
      </c>
      <c r="C158" s="53"/>
      <c r="D158" s="53" t="s">
        <v>752</v>
      </c>
      <c r="E158" s="53" t="s">
        <v>386</v>
      </c>
      <c r="F158" s="56" t="s">
        <v>41</v>
      </c>
      <c r="G158" s="53"/>
      <c r="H158" s="53"/>
      <c r="I158" s="53">
        <v>203</v>
      </c>
      <c r="J158" s="53" t="s">
        <v>133</v>
      </c>
      <c r="K158" s="62"/>
      <c r="L158" s="53" t="s">
        <v>613</v>
      </c>
      <c r="M158" s="53"/>
      <c r="N158" s="52"/>
      <c r="O158" s="52"/>
      <c r="P158" s="52"/>
      <c r="Q158" s="52"/>
      <c r="R158" s="53"/>
    </row>
    <row r="159" spans="1:18" s="185" customFormat="1" ht="13.5">
      <c r="A159" s="53" t="s">
        <v>409</v>
      </c>
      <c r="B159" s="53" t="str">
        <f t="shared" si="4"/>
        <v>泉港区</v>
      </c>
      <c r="C159" s="53"/>
      <c r="D159" s="53" t="s">
        <v>753</v>
      </c>
      <c r="E159" s="53" t="s">
        <v>82</v>
      </c>
      <c r="F159" s="56" t="s">
        <v>41</v>
      </c>
      <c r="G159" s="53">
        <v>2547</v>
      </c>
      <c r="H159" s="53">
        <v>2576</v>
      </c>
      <c r="I159" s="53">
        <v>11322</v>
      </c>
      <c r="J159" s="53" t="s">
        <v>133</v>
      </c>
      <c r="K159" s="62"/>
      <c r="L159" s="53" t="s">
        <v>613</v>
      </c>
      <c r="M159" s="53"/>
      <c r="N159" s="52"/>
      <c r="O159" s="52"/>
      <c r="P159" s="52"/>
      <c r="Q159" s="52"/>
      <c r="R159" s="53"/>
    </row>
    <row r="160" spans="1:18" s="185" customFormat="1" ht="23.25">
      <c r="A160" s="53">
        <v>133</v>
      </c>
      <c r="B160" s="53" t="str">
        <f t="shared" si="4"/>
        <v>泉港区</v>
      </c>
      <c r="C160" s="53"/>
      <c r="D160" s="53" t="s">
        <v>423</v>
      </c>
      <c r="E160" s="53" t="s">
        <v>386</v>
      </c>
      <c r="F160" s="56" t="s">
        <v>41</v>
      </c>
      <c r="G160" s="53"/>
      <c r="H160" s="53"/>
      <c r="I160" s="53">
        <v>4505</v>
      </c>
      <c r="J160" s="53" t="s">
        <v>184</v>
      </c>
      <c r="K160" s="62" t="s">
        <v>174</v>
      </c>
      <c r="L160" s="53" t="s">
        <v>613</v>
      </c>
      <c r="M160" s="53">
        <v>8</v>
      </c>
      <c r="N160" s="52">
        <v>8</v>
      </c>
      <c r="O160" s="52">
        <f>130*N160</f>
        <v>1040</v>
      </c>
      <c r="P160" s="52"/>
      <c r="Q160" s="52"/>
      <c r="R160" s="53"/>
    </row>
    <row r="161" spans="1:18" s="185" customFormat="1" ht="22.5">
      <c r="A161" s="53">
        <v>134</v>
      </c>
      <c r="B161" s="53" t="str">
        <f t="shared" si="4"/>
        <v>泉港区</v>
      </c>
      <c r="C161" s="53"/>
      <c r="D161" s="53" t="s">
        <v>754</v>
      </c>
      <c r="E161" s="53" t="s">
        <v>386</v>
      </c>
      <c r="F161" s="56" t="s">
        <v>41</v>
      </c>
      <c r="G161" s="53"/>
      <c r="H161" s="53"/>
      <c r="I161" s="53">
        <v>4903</v>
      </c>
      <c r="J161" s="53" t="s">
        <v>184</v>
      </c>
      <c r="K161" s="62" t="s">
        <v>313</v>
      </c>
      <c r="L161" s="53" t="s">
        <v>613</v>
      </c>
      <c r="M161" s="53">
        <v>20</v>
      </c>
      <c r="N161" s="52">
        <v>20</v>
      </c>
      <c r="O161" s="52">
        <f>130*N161</f>
        <v>2600</v>
      </c>
      <c r="P161" s="52"/>
      <c r="Q161" s="52"/>
      <c r="R161" s="53"/>
    </row>
    <row r="162" spans="1:18" ht="14.25">
      <c r="A162" s="53" t="s">
        <v>755</v>
      </c>
      <c r="B162" s="53" t="str">
        <f t="shared" si="4"/>
        <v>永春县</v>
      </c>
      <c r="C162" s="53"/>
      <c r="D162" s="53" t="s">
        <v>756</v>
      </c>
      <c r="E162" s="53" t="s">
        <v>386</v>
      </c>
      <c r="F162" s="56" t="s">
        <v>41</v>
      </c>
      <c r="G162" s="53"/>
      <c r="H162" s="53"/>
      <c r="I162" s="53">
        <v>3258</v>
      </c>
      <c r="J162" s="53" t="s">
        <v>116</v>
      </c>
      <c r="K162" s="62"/>
      <c r="L162" s="53" t="s">
        <v>757</v>
      </c>
      <c r="M162" s="53"/>
      <c r="N162" s="52"/>
      <c r="O162" s="52"/>
      <c r="P162" s="52"/>
      <c r="Q162" s="52"/>
      <c r="R162" s="53"/>
    </row>
    <row r="163" spans="1:18" ht="14.25">
      <c r="A163" s="53">
        <v>136</v>
      </c>
      <c r="B163" s="53" t="str">
        <f t="shared" si="4"/>
        <v>永春县</v>
      </c>
      <c r="C163" s="53"/>
      <c r="D163" s="53" t="s">
        <v>758</v>
      </c>
      <c r="E163" s="53" t="s">
        <v>386</v>
      </c>
      <c r="F163" s="56" t="s">
        <v>41</v>
      </c>
      <c r="G163" s="53"/>
      <c r="H163" s="53"/>
      <c r="I163" s="53">
        <v>164</v>
      </c>
      <c r="J163" s="53" t="s">
        <v>133</v>
      </c>
      <c r="K163" s="62"/>
      <c r="L163" s="53" t="s">
        <v>757</v>
      </c>
      <c r="M163" s="53"/>
      <c r="N163" s="52"/>
      <c r="O163" s="52"/>
      <c r="P163" s="52"/>
      <c r="Q163" s="52"/>
      <c r="R163" s="53"/>
    </row>
    <row r="164" spans="1:18" ht="14.25">
      <c r="A164" s="53">
        <v>137</v>
      </c>
      <c r="B164" s="53" t="str">
        <f t="shared" si="4"/>
        <v>永春县</v>
      </c>
      <c r="C164" s="53"/>
      <c r="D164" s="53" t="s">
        <v>759</v>
      </c>
      <c r="E164" s="53" t="s">
        <v>386</v>
      </c>
      <c r="F164" s="56" t="s">
        <v>41</v>
      </c>
      <c r="G164" s="53"/>
      <c r="H164" s="53"/>
      <c r="I164" s="53">
        <v>249</v>
      </c>
      <c r="J164" s="53" t="s">
        <v>133</v>
      </c>
      <c r="K164" s="62"/>
      <c r="L164" s="53" t="s">
        <v>757</v>
      </c>
      <c r="M164" s="53"/>
      <c r="N164" s="52"/>
      <c r="O164" s="52"/>
      <c r="P164" s="52"/>
      <c r="Q164" s="52"/>
      <c r="R164" s="53"/>
    </row>
    <row r="165" spans="1:18" ht="14.25">
      <c r="A165" s="53">
        <v>138</v>
      </c>
      <c r="B165" s="53" t="str">
        <f t="shared" si="4"/>
        <v>永春县</v>
      </c>
      <c r="C165" s="53"/>
      <c r="D165" s="53" t="s">
        <v>760</v>
      </c>
      <c r="E165" s="53" t="s">
        <v>386</v>
      </c>
      <c r="F165" s="56" t="s">
        <v>41</v>
      </c>
      <c r="G165" s="53"/>
      <c r="H165" s="53"/>
      <c r="I165" s="53">
        <v>207</v>
      </c>
      <c r="J165" s="53" t="s">
        <v>133</v>
      </c>
      <c r="K165" s="62"/>
      <c r="L165" s="53" t="s">
        <v>757</v>
      </c>
      <c r="M165" s="53"/>
      <c r="N165" s="52"/>
      <c r="O165" s="52"/>
      <c r="P165" s="52"/>
      <c r="Q165" s="52"/>
      <c r="R165" s="53"/>
    </row>
    <row r="166" spans="1:18" ht="14.25">
      <c r="A166" s="53">
        <v>139</v>
      </c>
      <c r="B166" s="53" t="str">
        <f t="shared" si="4"/>
        <v>永春县</v>
      </c>
      <c r="C166" s="53"/>
      <c r="D166" s="53" t="s">
        <v>761</v>
      </c>
      <c r="E166" s="53" t="s">
        <v>386</v>
      </c>
      <c r="F166" s="56" t="s">
        <v>41</v>
      </c>
      <c r="G166" s="53"/>
      <c r="H166" s="53"/>
      <c r="I166" s="53">
        <v>254</v>
      </c>
      <c r="J166" s="53" t="s">
        <v>133</v>
      </c>
      <c r="K166" s="62"/>
      <c r="L166" s="53" t="s">
        <v>757</v>
      </c>
      <c r="M166" s="53"/>
      <c r="N166" s="52"/>
      <c r="O166" s="52"/>
      <c r="P166" s="52"/>
      <c r="Q166" s="52"/>
      <c r="R166" s="53"/>
    </row>
    <row r="167" spans="1:18" ht="14.25">
      <c r="A167" s="53">
        <v>140</v>
      </c>
      <c r="B167" s="53" t="str">
        <f t="shared" si="4"/>
        <v>永春县</v>
      </c>
      <c r="C167" s="53"/>
      <c r="D167" s="53" t="s">
        <v>762</v>
      </c>
      <c r="E167" s="53" t="s">
        <v>386</v>
      </c>
      <c r="F167" s="56" t="s">
        <v>41</v>
      </c>
      <c r="G167" s="53"/>
      <c r="H167" s="53"/>
      <c r="I167" s="53">
        <v>238</v>
      </c>
      <c r="J167" s="53" t="s">
        <v>133</v>
      </c>
      <c r="K167" s="62"/>
      <c r="L167" s="53" t="s">
        <v>757</v>
      </c>
      <c r="M167" s="53"/>
      <c r="N167" s="52"/>
      <c r="O167" s="52"/>
      <c r="P167" s="52"/>
      <c r="Q167" s="52"/>
      <c r="R167" s="53"/>
    </row>
    <row r="168" spans="1:18" ht="14.25">
      <c r="A168" s="53">
        <v>141</v>
      </c>
      <c r="B168" s="53" t="str">
        <f t="shared" si="4"/>
        <v>永春县</v>
      </c>
      <c r="C168" s="53"/>
      <c r="D168" s="53" t="s">
        <v>763</v>
      </c>
      <c r="E168" s="53" t="s">
        <v>386</v>
      </c>
      <c r="F168" s="56" t="s">
        <v>41</v>
      </c>
      <c r="G168" s="53"/>
      <c r="H168" s="53"/>
      <c r="I168" s="53">
        <v>239</v>
      </c>
      <c r="J168" s="53" t="s">
        <v>133</v>
      </c>
      <c r="K168" s="62"/>
      <c r="L168" s="53" t="s">
        <v>757</v>
      </c>
      <c r="M168" s="53"/>
      <c r="N168" s="52"/>
      <c r="O168" s="52"/>
      <c r="P168" s="52"/>
      <c r="Q168" s="52"/>
      <c r="R168" s="53"/>
    </row>
    <row r="169" spans="1:18" ht="14.25">
      <c r="A169" s="53">
        <v>142</v>
      </c>
      <c r="B169" s="53" t="str">
        <f t="shared" si="4"/>
        <v>永春县</v>
      </c>
      <c r="C169" s="53"/>
      <c r="D169" s="53" t="s">
        <v>764</v>
      </c>
      <c r="E169" s="53" t="s">
        <v>386</v>
      </c>
      <c r="F169" s="56" t="s">
        <v>41</v>
      </c>
      <c r="G169" s="53"/>
      <c r="H169" s="53"/>
      <c r="I169" s="53">
        <v>126</v>
      </c>
      <c r="J169" s="53" t="s">
        <v>133</v>
      </c>
      <c r="K169" s="62"/>
      <c r="L169" s="53" t="s">
        <v>757</v>
      </c>
      <c r="M169" s="53"/>
      <c r="N169" s="52"/>
      <c r="O169" s="52"/>
      <c r="P169" s="52"/>
      <c r="Q169" s="52"/>
      <c r="R169" s="53"/>
    </row>
    <row r="170" spans="1:18" ht="14.25">
      <c r="A170" s="53">
        <v>143</v>
      </c>
      <c r="B170" s="53" t="str">
        <f t="shared" si="4"/>
        <v>永春县</v>
      </c>
      <c r="C170" s="53"/>
      <c r="D170" s="53" t="s">
        <v>765</v>
      </c>
      <c r="E170" s="53" t="s">
        <v>386</v>
      </c>
      <c r="F170" s="56" t="s">
        <v>41</v>
      </c>
      <c r="G170" s="53"/>
      <c r="H170" s="53"/>
      <c r="I170" s="53">
        <v>249</v>
      </c>
      <c r="J170" s="53" t="s">
        <v>133</v>
      </c>
      <c r="K170" s="62"/>
      <c r="L170" s="53" t="s">
        <v>757</v>
      </c>
      <c r="M170" s="53"/>
      <c r="N170" s="52"/>
      <c r="O170" s="52"/>
      <c r="P170" s="52"/>
      <c r="Q170" s="52"/>
      <c r="R170" s="53"/>
    </row>
    <row r="171" spans="1:18" ht="22.5">
      <c r="A171" s="53">
        <v>144</v>
      </c>
      <c r="B171" s="53" t="str">
        <f t="shared" si="4"/>
        <v>永春县</v>
      </c>
      <c r="C171" s="53"/>
      <c r="D171" s="53" t="s">
        <v>766</v>
      </c>
      <c r="E171" s="53" t="s">
        <v>386</v>
      </c>
      <c r="F171" s="56" t="s">
        <v>41</v>
      </c>
      <c r="G171" s="53"/>
      <c r="H171" s="53"/>
      <c r="I171" s="53">
        <v>249</v>
      </c>
      <c r="J171" s="53" t="s">
        <v>133</v>
      </c>
      <c r="K171" s="62"/>
      <c r="L171" s="53" t="s">
        <v>757</v>
      </c>
      <c r="M171" s="53"/>
      <c r="N171" s="52"/>
      <c r="O171" s="52"/>
      <c r="P171" s="52"/>
      <c r="Q171" s="52"/>
      <c r="R171" s="53"/>
    </row>
    <row r="172" spans="1:18" ht="14.25">
      <c r="A172" s="53">
        <v>145</v>
      </c>
      <c r="B172" s="53" t="str">
        <f t="shared" si="4"/>
        <v>南安市</v>
      </c>
      <c r="C172" s="53"/>
      <c r="D172" s="53" t="s">
        <v>767</v>
      </c>
      <c r="E172" s="53" t="s">
        <v>84</v>
      </c>
      <c r="F172" s="56" t="s">
        <v>41</v>
      </c>
      <c r="G172" s="53"/>
      <c r="H172" s="53"/>
      <c r="I172" s="53">
        <v>212</v>
      </c>
      <c r="J172" s="53" t="s">
        <v>133</v>
      </c>
      <c r="K172" s="62"/>
      <c r="L172" s="53" t="s">
        <v>757</v>
      </c>
      <c r="M172" s="53"/>
      <c r="N172" s="52"/>
      <c r="O172" s="52"/>
      <c r="P172" s="52"/>
      <c r="Q172" s="52"/>
      <c r="R172" s="53"/>
    </row>
    <row r="173" spans="1:18" ht="14.25">
      <c r="A173" s="53">
        <v>146</v>
      </c>
      <c r="B173" s="53" t="str">
        <f t="shared" si="4"/>
        <v>南安市</v>
      </c>
      <c r="C173" s="53"/>
      <c r="D173" s="53" t="s">
        <v>768</v>
      </c>
      <c r="E173" s="53" t="s">
        <v>84</v>
      </c>
      <c r="F173" s="56" t="s">
        <v>41</v>
      </c>
      <c r="G173" s="53"/>
      <c r="H173" s="53"/>
      <c r="I173" s="53">
        <v>99</v>
      </c>
      <c r="J173" s="53" t="s">
        <v>133</v>
      </c>
      <c r="K173" s="62"/>
      <c r="L173" s="53" t="s">
        <v>757</v>
      </c>
      <c r="M173" s="53"/>
      <c r="N173" s="52"/>
      <c r="O173" s="52"/>
      <c r="P173" s="52"/>
      <c r="Q173" s="52"/>
      <c r="R173" s="53"/>
    </row>
    <row r="174" spans="1:18" ht="22.5">
      <c r="A174" s="53" t="s">
        <v>769</v>
      </c>
      <c r="B174" s="53" t="str">
        <f t="shared" si="4"/>
        <v>安溪县</v>
      </c>
      <c r="C174" s="53"/>
      <c r="D174" s="53" t="s">
        <v>770</v>
      </c>
      <c r="E174" s="53" t="s">
        <v>85</v>
      </c>
      <c r="F174" s="56" t="s">
        <v>41</v>
      </c>
      <c r="G174" s="53">
        <v>350</v>
      </c>
      <c r="H174" s="53">
        <v>500</v>
      </c>
      <c r="I174" s="53">
        <v>370</v>
      </c>
      <c r="J174" s="53" t="s">
        <v>133</v>
      </c>
      <c r="K174" s="62"/>
      <c r="L174" s="53" t="s">
        <v>757</v>
      </c>
      <c r="M174" s="53"/>
      <c r="N174" s="52"/>
      <c r="O174" s="52"/>
      <c r="P174" s="52"/>
      <c r="Q174" s="52"/>
      <c r="R174" s="53"/>
    </row>
    <row r="175" spans="1:18" ht="14.25">
      <c r="A175" s="53" t="s">
        <v>771</v>
      </c>
      <c r="B175" s="53" t="str">
        <f t="shared" si="4"/>
        <v>安溪县</v>
      </c>
      <c r="C175" s="53"/>
      <c r="D175" s="53" t="s">
        <v>772</v>
      </c>
      <c r="E175" s="56" t="s">
        <v>88</v>
      </c>
      <c r="F175" s="53" t="s">
        <v>90</v>
      </c>
      <c r="G175" s="53">
        <v>120</v>
      </c>
      <c r="H175" s="53">
        <v>124</v>
      </c>
      <c r="I175" s="53">
        <v>105</v>
      </c>
      <c r="J175" s="53" t="s">
        <v>184</v>
      </c>
      <c r="K175" s="62" t="s">
        <v>174</v>
      </c>
      <c r="L175" s="53" t="s">
        <v>757</v>
      </c>
      <c r="M175" s="53">
        <v>5</v>
      </c>
      <c r="N175" s="52">
        <v>0.1</v>
      </c>
      <c r="O175" s="52">
        <v>36.4</v>
      </c>
      <c r="P175" s="52"/>
      <c r="Q175" s="52"/>
      <c r="R175" s="53"/>
    </row>
    <row r="176" spans="1:18" ht="14.25">
      <c r="A176" s="53" t="s">
        <v>773</v>
      </c>
      <c r="B176" s="53" t="str">
        <f t="shared" si="4"/>
        <v>南安市</v>
      </c>
      <c r="C176" s="53"/>
      <c r="D176" s="53" t="s">
        <v>774</v>
      </c>
      <c r="E176" s="56" t="s">
        <v>86</v>
      </c>
      <c r="F176" s="53" t="s">
        <v>90</v>
      </c>
      <c r="G176" s="53"/>
      <c r="H176" s="53"/>
      <c r="I176" s="53">
        <v>203</v>
      </c>
      <c r="J176" s="53" t="s">
        <v>334</v>
      </c>
      <c r="K176" s="62"/>
      <c r="L176" s="53" t="s">
        <v>757</v>
      </c>
      <c r="M176" s="53"/>
      <c r="N176" s="52"/>
      <c r="O176" s="52"/>
      <c r="P176" s="52"/>
      <c r="Q176" s="52"/>
      <c r="R176" s="53"/>
    </row>
    <row r="177" spans="1:18" ht="14.25">
      <c r="A177" s="53">
        <v>150</v>
      </c>
      <c r="B177" s="53" t="str">
        <f t="shared" si="4"/>
        <v>南安市</v>
      </c>
      <c r="C177" s="53"/>
      <c r="D177" s="53" t="s">
        <v>775</v>
      </c>
      <c r="E177" s="56" t="s">
        <v>86</v>
      </c>
      <c r="F177" s="53" t="s">
        <v>90</v>
      </c>
      <c r="G177" s="53"/>
      <c r="H177" s="53"/>
      <c r="I177" s="53">
        <v>96</v>
      </c>
      <c r="J177" s="53" t="s">
        <v>133</v>
      </c>
      <c r="K177" s="62"/>
      <c r="L177" s="53" t="s">
        <v>757</v>
      </c>
      <c r="M177" s="53"/>
      <c r="N177" s="52"/>
      <c r="O177" s="52"/>
      <c r="P177" s="52"/>
      <c r="Q177" s="52"/>
      <c r="R177" s="53"/>
    </row>
    <row r="178" spans="1:18" ht="14.25">
      <c r="A178" s="53">
        <v>151</v>
      </c>
      <c r="B178" s="53" t="str">
        <f t="shared" si="4"/>
        <v>南安市</v>
      </c>
      <c r="C178" s="53"/>
      <c r="D178" s="53" t="s">
        <v>776</v>
      </c>
      <c r="E178" s="53" t="s">
        <v>777</v>
      </c>
      <c r="F178" s="53" t="s">
        <v>90</v>
      </c>
      <c r="G178" s="53"/>
      <c r="H178" s="53"/>
      <c r="I178" s="53">
        <v>26</v>
      </c>
      <c r="J178" s="53" t="s">
        <v>133</v>
      </c>
      <c r="K178" s="62"/>
      <c r="L178" s="53" t="s">
        <v>757</v>
      </c>
      <c r="M178" s="53"/>
      <c r="N178" s="52"/>
      <c r="O178" s="52"/>
      <c r="P178" s="52"/>
      <c r="Q178" s="52"/>
      <c r="R178" s="53"/>
    </row>
    <row r="179" spans="1:18" ht="14.25">
      <c r="A179" s="53">
        <v>152</v>
      </c>
      <c r="B179" s="53" t="str">
        <f t="shared" si="4"/>
        <v>安溪县</v>
      </c>
      <c r="C179" s="53"/>
      <c r="D179" s="53" t="s">
        <v>778</v>
      </c>
      <c r="E179" s="53" t="s">
        <v>779</v>
      </c>
      <c r="F179" s="53" t="s">
        <v>90</v>
      </c>
      <c r="G179" s="53"/>
      <c r="H179" s="53"/>
      <c r="I179" s="53">
        <v>238</v>
      </c>
      <c r="J179" s="53" t="s">
        <v>184</v>
      </c>
      <c r="K179" s="62" t="s">
        <v>174</v>
      </c>
      <c r="L179" s="53" t="s">
        <v>757</v>
      </c>
      <c r="M179" s="53">
        <v>5</v>
      </c>
      <c r="N179" s="52">
        <v>5</v>
      </c>
      <c r="O179" s="189">
        <f aca="true" t="shared" si="6" ref="O179:O184">33.346*N179</f>
        <v>166.73</v>
      </c>
      <c r="P179" s="52"/>
      <c r="Q179" s="52"/>
      <c r="R179" s="53"/>
    </row>
    <row r="180" spans="1:18" ht="14.25">
      <c r="A180" s="53">
        <v>153</v>
      </c>
      <c r="B180" s="53" t="str">
        <f t="shared" si="4"/>
        <v>安溪县</v>
      </c>
      <c r="C180" s="53"/>
      <c r="D180" s="53" t="s">
        <v>780</v>
      </c>
      <c r="E180" s="53" t="s">
        <v>779</v>
      </c>
      <c r="F180" s="53" t="s">
        <v>90</v>
      </c>
      <c r="G180" s="53"/>
      <c r="H180" s="53"/>
      <c r="I180" s="53">
        <v>537</v>
      </c>
      <c r="J180" s="53" t="s">
        <v>184</v>
      </c>
      <c r="K180" s="62" t="s">
        <v>174</v>
      </c>
      <c r="L180" s="53" t="s">
        <v>757</v>
      </c>
      <c r="M180" s="53">
        <v>5</v>
      </c>
      <c r="N180" s="53">
        <v>5</v>
      </c>
      <c r="O180" s="189">
        <f t="shared" si="6"/>
        <v>166.73</v>
      </c>
      <c r="P180" s="52"/>
      <c r="Q180" s="52"/>
      <c r="R180" s="53"/>
    </row>
    <row r="181" spans="1:18" ht="14.25">
      <c r="A181" s="53">
        <v>154</v>
      </c>
      <c r="B181" s="53" t="str">
        <f t="shared" si="4"/>
        <v>安溪县</v>
      </c>
      <c r="C181" s="53"/>
      <c r="D181" s="53" t="s">
        <v>781</v>
      </c>
      <c r="E181" s="53" t="s">
        <v>779</v>
      </c>
      <c r="F181" s="53" t="s">
        <v>90</v>
      </c>
      <c r="G181" s="53"/>
      <c r="H181" s="53"/>
      <c r="I181" s="53">
        <v>253</v>
      </c>
      <c r="J181" s="53" t="s">
        <v>184</v>
      </c>
      <c r="K181" s="62" t="s">
        <v>174</v>
      </c>
      <c r="L181" s="53" t="s">
        <v>757</v>
      </c>
      <c r="M181" s="53">
        <v>5</v>
      </c>
      <c r="N181" s="53">
        <v>5</v>
      </c>
      <c r="O181" s="189">
        <f t="shared" si="6"/>
        <v>166.73</v>
      </c>
      <c r="P181" s="52"/>
      <c r="Q181" s="52"/>
      <c r="R181" s="53"/>
    </row>
    <row r="182" spans="1:18" ht="14.25">
      <c r="A182" s="53">
        <v>155</v>
      </c>
      <c r="B182" s="53" t="str">
        <f t="shared" si="4"/>
        <v>安溪县</v>
      </c>
      <c r="C182" s="53"/>
      <c r="D182" s="53" t="s">
        <v>782</v>
      </c>
      <c r="E182" s="53" t="s">
        <v>779</v>
      </c>
      <c r="F182" s="53" t="s">
        <v>90</v>
      </c>
      <c r="G182" s="53"/>
      <c r="H182" s="53"/>
      <c r="I182" s="53">
        <v>619</v>
      </c>
      <c r="J182" s="53" t="s">
        <v>184</v>
      </c>
      <c r="K182" s="62" t="s">
        <v>174</v>
      </c>
      <c r="L182" s="53" t="s">
        <v>757</v>
      </c>
      <c r="M182" s="53">
        <v>5</v>
      </c>
      <c r="N182" s="52">
        <v>5</v>
      </c>
      <c r="O182" s="189">
        <f t="shared" si="6"/>
        <v>166.73</v>
      </c>
      <c r="P182" s="52"/>
      <c r="Q182" s="52"/>
      <c r="R182" s="53"/>
    </row>
    <row r="183" spans="1:18" ht="22.5">
      <c r="A183" s="53">
        <v>156</v>
      </c>
      <c r="B183" s="53" t="str">
        <f t="shared" si="4"/>
        <v>安溪县</v>
      </c>
      <c r="C183" s="53"/>
      <c r="D183" s="53" t="s">
        <v>783</v>
      </c>
      <c r="E183" s="53" t="s">
        <v>779</v>
      </c>
      <c r="F183" s="53" t="s">
        <v>90</v>
      </c>
      <c r="G183" s="53"/>
      <c r="H183" s="53"/>
      <c r="I183" s="53">
        <v>759</v>
      </c>
      <c r="J183" s="53" t="s">
        <v>184</v>
      </c>
      <c r="K183" s="62" t="s">
        <v>313</v>
      </c>
      <c r="L183" s="53" t="s">
        <v>757</v>
      </c>
      <c r="M183" s="53">
        <v>10</v>
      </c>
      <c r="N183" s="53">
        <v>10</v>
      </c>
      <c r="O183" s="189">
        <f t="shared" si="6"/>
        <v>333.46</v>
      </c>
      <c r="P183" s="52"/>
      <c r="Q183" s="52"/>
      <c r="R183" s="53"/>
    </row>
    <row r="184" spans="1:18" ht="14.25">
      <c r="A184" s="53">
        <v>157</v>
      </c>
      <c r="B184" s="53" t="str">
        <f t="shared" si="4"/>
        <v>安溪县</v>
      </c>
      <c r="C184" s="53"/>
      <c r="D184" s="53" t="s">
        <v>784</v>
      </c>
      <c r="E184" s="53" t="s">
        <v>779</v>
      </c>
      <c r="F184" s="53" t="s">
        <v>90</v>
      </c>
      <c r="G184" s="53"/>
      <c r="H184" s="53"/>
      <c r="I184" s="53">
        <v>800</v>
      </c>
      <c r="J184" s="53" t="s">
        <v>184</v>
      </c>
      <c r="K184" s="62" t="s">
        <v>174</v>
      </c>
      <c r="L184" s="53" t="s">
        <v>757</v>
      </c>
      <c r="M184" s="53">
        <v>5</v>
      </c>
      <c r="N184" s="52">
        <v>5</v>
      </c>
      <c r="O184" s="189">
        <f t="shared" si="6"/>
        <v>166.73</v>
      </c>
      <c r="P184" s="52"/>
      <c r="Q184" s="52"/>
      <c r="R184" s="53"/>
    </row>
    <row r="185" spans="1:18" ht="14.25">
      <c r="A185" s="53">
        <v>158</v>
      </c>
      <c r="B185" s="53" t="str">
        <f t="shared" si="4"/>
        <v>惠安县</v>
      </c>
      <c r="C185" s="53"/>
      <c r="D185" s="53" t="s">
        <v>456</v>
      </c>
      <c r="E185" s="53" t="s">
        <v>779</v>
      </c>
      <c r="F185" s="53" t="s">
        <v>90</v>
      </c>
      <c r="G185" s="53"/>
      <c r="H185" s="53"/>
      <c r="I185" s="53">
        <v>984</v>
      </c>
      <c r="J185" s="53" t="s">
        <v>133</v>
      </c>
      <c r="K185" s="62"/>
      <c r="L185" s="53" t="s">
        <v>757</v>
      </c>
      <c r="M185" s="53"/>
      <c r="N185" s="52"/>
      <c r="O185" s="52"/>
      <c r="P185" s="52"/>
      <c r="Q185" s="52"/>
      <c r="R185" s="53"/>
    </row>
    <row r="186" spans="1:18" ht="14.25">
      <c r="A186" s="53">
        <v>159</v>
      </c>
      <c r="B186" s="53" t="str">
        <f t="shared" si="4"/>
        <v>惠安县</v>
      </c>
      <c r="C186" s="53"/>
      <c r="D186" s="53" t="s">
        <v>457</v>
      </c>
      <c r="E186" s="53" t="s">
        <v>779</v>
      </c>
      <c r="F186" s="53" t="s">
        <v>90</v>
      </c>
      <c r="G186" s="53"/>
      <c r="H186" s="53"/>
      <c r="I186" s="53">
        <v>5320</v>
      </c>
      <c r="J186" s="53" t="s">
        <v>184</v>
      </c>
      <c r="K186" s="62" t="s">
        <v>313</v>
      </c>
      <c r="L186" s="53" t="s">
        <v>757</v>
      </c>
      <c r="M186" s="53">
        <v>23.8</v>
      </c>
      <c r="N186" s="52">
        <v>23</v>
      </c>
      <c r="O186" s="189">
        <f>33.346*N186</f>
        <v>766.958</v>
      </c>
      <c r="P186" s="52"/>
      <c r="Q186" s="52"/>
      <c r="R186" s="53"/>
    </row>
    <row r="187" spans="1:18" ht="14.25">
      <c r="A187" s="53">
        <v>160</v>
      </c>
      <c r="B187" s="53" t="str">
        <f t="shared" si="4"/>
        <v>惠安县</v>
      </c>
      <c r="C187" s="53"/>
      <c r="D187" s="53" t="s">
        <v>458</v>
      </c>
      <c r="E187" s="53" t="s">
        <v>779</v>
      </c>
      <c r="F187" s="53" t="s">
        <v>90</v>
      </c>
      <c r="G187" s="53"/>
      <c r="H187" s="53"/>
      <c r="I187" s="53">
        <v>425</v>
      </c>
      <c r="J187" s="53" t="s">
        <v>133</v>
      </c>
      <c r="K187" s="62"/>
      <c r="L187" s="53" t="s">
        <v>757</v>
      </c>
      <c r="M187" s="53"/>
      <c r="N187" s="52"/>
      <c r="O187" s="52"/>
      <c r="P187" s="52"/>
      <c r="Q187" s="52"/>
      <c r="R187" s="53"/>
    </row>
    <row r="188" spans="1:18" ht="14.25">
      <c r="A188" s="53">
        <v>161</v>
      </c>
      <c r="B188" s="53" t="str">
        <f t="shared" si="4"/>
        <v>惠安县</v>
      </c>
      <c r="C188" s="53"/>
      <c r="D188" s="53" t="s">
        <v>459</v>
      </c>
      <c r="E188" s="53" t="s">
        <v>779</v>
      </c>
      <c r="F188" s="53" t="s">
        <v>90</v>
      </c>
      <c r="G188" s="53"/>
      <c r="H188" s="53"/>
      <c r="I188" s="53">
        <v>1657</v>
      </c>
      <c r="J188" s="53" t="s">
        <v>133</v>
      </c>
      <c r="K188" s="62"/>
      <c r="L188" s="53" t="s">
        <v>757</v>
      </c>
      <c r="M188" s="53"/>
      <c r="N188" s="52"/>
      <c r="O188" s="52"/>
      <c r="P188" s="52"/>
      <c r="Q188" s="52"/>
      <c r="R188" s="53"/>
    </row>
    <row r="189" spans="1:18" ht="14.25">
      <c r="A189" s="53">
        <v>162</v>
      </c>
      <c r="B189" s="53" t="str">
        <f t="shared" si="4"/>
        <v>惠安县</v>
      </c>
      <c r="C189" s="53"/>
      <c r="D189" s="53" t="s">
        <v>460</v>
      </c>
      <c r="E189" s="53" t="s">
        <v>779</v>
      </c>
      <c r="F189" s="53" t="s">
        <v>90</v>
      </c>
      <c r="G189" s="53"/>
      <c r="H189" s="53"/>
      <c r="I189" s="53">
        <v>481</v>
      </c>
      <c r="J189" s="53" t="s">
        <v>133</v>
      </c>
      <c r="K189" s="62"/>
      <c r="L189" s="53" t="s">
        <v>757</v>
      </c>
      <c r="M189" s="53"/>
      <c r="N189" s="52"/>
      <c r="O189" s="52"/>
      <c r="P189" s="52"/>
      <c r="Q189" s="52"/>
      <c r="R189" s="53"/>
    </row>
    <row r="190" spans="1:18" ht="14.25">
      <c r="A190" s="53">
        <v>163</v>
      </c>
      <c r="B190" s="53" t="str">
        <f t="shared" si="4"/>
        <v>惠安县</v>
      </c>
      <c r="C190" s="53"/>
      <c r="D190" s="53" t="s">
        <v>461</v>
      </c>
      <c r="E190" s="53" t="s">
        <v>779</v>
      </c>
      <c r="F190" s="53" t="s">
        <v>90</v>
      </c>
      <c r="G190" s="53"/>
      <c r="H190" s="53"/>
      <c r="I190" s="53">
        <v>234</v>
      </c>
      <c r="J190" s="53" t="s">
        <v>133</v>
      </c>
      <c r="K190" s="62"/>
      <c r="L190" s="53" t="s">
        <v>757</v>
      </c>
      <c r="M190" s="53"/>
      <c r="N190" s="52"/>
      <c r="O190" s="52"/>
      <c r="P190" s="52"/>
      <c r="Q190" s="52"/>
      <c r="R190" s="53"/>
    </row>
    <row r="191" spans="1:18" ht="14.25">
      <c r="A191" s="53">
        <v>164</v>
      </c>
      <c r="B191" s="53" t="str">
        <f t="shared" si="4"/>
        <v>惠安县</v>
      </c>
      <c r="C191" s="53"/>
      <c r="D191" s="53" t="s">
        <v>462</v>
      </c>
      <c r="E191" s="53" t="s">
        <v>779</v>
      </c>
      <c r="F191" s="53" t="s">
        <v>90</v>
      </c>
      <c r="G191" s="52"/>
      <c r="H191" s="52"/>
      <c r="I191" s="53">
        <v>20270</v>
      </c>
      <c r="J191" s="53" t="s">
        <v>615</v>
      </c>
      <c r="K191" s="62"/>
      <c r="L191" s="53" t="s">
        <v>757</v>
      </c>
      <c r="M191" s="53"/>
      <c r="N191" s="52"/>
      <c r="O191" s="52"/>
      <c r="P191" s="52"/>
      <c r="Q191" s="52"/>
      <c r="R191" s="53"/>
    </row>
    <row r="192" spans="1:18" ht="14.25">
      <c r="A192" s="53">
        <v>165</v>
      </c>
      <c r="B192" s="53" t="str">
        <f t="shared" si="4"/>
        <v>惠安县</v>
      </c>
      <c r="C192" s="53"/>
      <c r="D192" s="53" t="s">
        <v>463</v>
      </c>
      <c r="E192" s="53" t="s">
        <v>779</v>
      </c>
      <c r="F192" s="53" t="s">
        <v>90</v>
      </c>
      <c r="G192" s="53"/>
      <c r="H192" s="53"/>
      <c r="I192" s="53">
        <v>377</v>
      </c>
      <c r="J192" s="53" t="s">
        <v>133</v>
      </c>
      <c r="K192" s="62"/>
      <c r="L192" s="53" t="s">
        <v>757</v>
      </c>
      <c r="M192" s="53"/>
      <c r="N192" s="52"/>
      <c r="O192" s="52"/>
      <c r="P192" s="52"/>
      <c r="Q192" s="52"/>
      <c r="R192" s="53"/>
    </row>
    <row r="193" spans="1:18" ht="14.25">
      <c r="A193" s="53">
        <v>166</v>
      </c>
      <c r="B193" s="53" t="str">
        <f t="shared" si="4"/>
        <v>惠安县</v>
      </c>
      <c r="C193" s="53"/>
      <c r="D193" s="53" t="s">
        <v>464</v>
      </c>
      <c r="E193" s="53" t="s">
        <v>779</v>
      </c>
      <c r="F193" s="53" t="s">
        <v>90</v>
      </c>
      <c r="G193" s="53"/>
      <c r="H193" s="53"/>
      <c r="I193" s="53">
        <v>800</v>
      </c>
      <c r="J193" s="53" t="s">
        <v>133</v>
      </c>
      <c r="K193" s="62"/>
      <c r="L193" s="53" t="s">
        <v>757</v>
      </c>
      <c r="M193" s="53"/>
      <c r="N193" s="52"/>
      <c r="O193" s="52"/>
      <c r="P193" s="52"/>
      <c r="Q193" s="52"/>
      <c r="R193" s="53"/>
    </row>
    <row r="194" spans="1:18" ht="14.25">
      <c r="A194" s="53">
        <v>167</v>
      </c>
      <c r="B194" s="53" t="str">
        <f t="shared" si="4"/>
        <v>惠安县</v>
      </c>
      <c r="C194" s="53"/>
      <c r="D194" s="53" t="s">
        <v>785</v>
      </c>
      <c r="E194" s="53" t="s">
        <v>779</v>
      </c>
      <c r="F194" s="53" t="s">
        <v>90</v>
      </c>
      <c r="G194" s="53"/>
      <c r="H194" s="53"/>
      <c r="I194" s="53">
        <v>1194</v>
      </c>
      <c r="J194" s="53" t="s">
        <v>184</v>
      </c>
      <c r="K194" s="62" t="s">
        <v>313</v>
      </c>
      <c r="L194" s="53" t="s">
        <v>757</v>
      </c>
      <c r="M194" s="53">
        <v>15</v>
      </c>
      <c r="N194" s="52">
        <v>10</v>
      </c>
      <c r="O194" s="189">
        <f>33.346*N194</f>
        <v>333.46</v>
      </c>
      <c r="P194" s="52"/>
      <c r="Q194" s="52"/>
      <c r="R194" s="53"/>
    </row>
    <row r="195" spans="1:18" ht="14.25">
      <c r="A195" s="53">
        <v>168</v>
      </c>
      <c r="B195" s="53" t="str">
        <f t="shared" si="4"/>
        <v>惠安县</v>
      </c>
      <c r="C195" s="53"/>
      <c r="D195" s="53" t="s">
        <v>786</v>
      </c>
      <c r="E195" s="53" t="s">
        <v>779</v>
      </c>
      <c r="F195" s="53" t="s">
        <v>90</v>
      </c>
      <c r="G195" s="53"/>
      <c r="H195" s="53"/>
      <c r="I195" s="53">
        <v>250</v>
      </c>
      <c r="J195" s="53" t="s">
        <v>184</v>
      </c>
      <c r="K195" s="62" t="s">
        <v>313</v>
      </c>
      <c r="L195" s="53" t="s">
        <v>757</v>
      </c>
      <c r="M195" s="53">
        <v>10</v>
      </c>
      <c r="N195" s="52">
        <v>10</v>
      </c>
      <c r="O195" s="189">
        <f>33.346*N195</f>
        <v>333.46</v>
      </c>
      <c r="P195" s="52"/>
      <c r="Q195" s="52"/>
      <c r="R195" s="53"/>
    </row>
    <row r="196" spans="1:18" ht="14.25">
      <c r="A196" s="53">
        <v>169</v>
      </c>
      <c r="B196" s="53" t="s">
        <v>694</v>
      </c>
      <c r="C196" s="53"/>
      <c r="D196" s="53" t="s">
        <v>467</v>
      </c>
      <c r="E196" s="53" t="s">
        <v>779</v>
      </c>
      <c r="F196" s="53" t="s">
        <v>90</v>
      </c>
      <c r="G196" s="53"/>
      <c r="H196" s="53"/>
      <c r="I196" s="53">
        <v>638</v>
      </c>
      <c r="J196" s="53" t="s">
        <v>133</v>
      </c>
      <c r="K196" s="62"/>
      <c r="L196" s="53" t="s">
        <v>757</v>
      </c>
      <c r="M196" s="53"/>
      <c r="N196" s="52"/>
      <c r="O196" s="52"/>
      <c r="P196" s="52"/>
      <c r="Q196" s="52"/>
      <c r="R196" s="53"/>
    </row>
    <row r="197" spans="1:18" ht="14.25">
      <c r="A197" s="53">
        <v>170</v>
      </c>
      <c r="B197" s="53" t="s">
        <v>691</v>
      </c>
      <c r="C197" s="53"/>
      <c r="D197" s="53" t="s">
        <v>468</v>
      </c>
      <c r="E197" s="53" t="s">
        <v>779</v>
      </c>
      <c r="F197" s="53" t="s">
        <v>90</v>
      </c>
      <c r="G197" s="53"/>
      <c r="H197" s="53"/>
      <c r="I197" s="53">
        <v>559</v>
      </c>
      <c r="J197" s="53" t="s">
        <v>133</v>
      </c>
      <c r="K197" s="62"/>
      <c r="L197" s="53" t="s">
        <v>757</v>
      </c>
      <c r="M197" s="53"/>
      <c r="N197" s="52"/>
      <c r="O197" s="52"/>
      <c r="P197" s="52"/>
      <c r="Q197" s="52"/>
      <c r="R197" s="53"/>
    </row>
    <row r="198" spans="1:18" ht="14.25">
      <c r="A198" s="53">
        <v>171</v>
      </c>
      <c r="B198" s="53" t="s">
        <v>691</v>
      </c>
      <c r="C198" s="53"/>
      <c r="D198" s="53" t="s">
        <v>469</v>
      </c>
      <c r="E198" s="53" t="s">
        <v>779</v>
      </c>
      <c r="F198" s="53" t="s">
        <v>90</v>
      </c>
      <c r="G198" s="53"/>
      <c r="H198" s="53"/>
      <c r="I198" s="53">
        <v>266</v>
      </c>
      <c r="J198" s="53" t="s">
        <v>133</v>
      </c>
      <c r="K198" s="62"/>
      <c r="L198" s="53" t="s">
        <v>757</v>
      </c>
      <c r="M198" s="53"/>
      <c r="N198" s="52"/>
      <c r="O198" s="52"/>
      <c r="P198" s="52"/>
      <c r="Q198" s="52"/>
      <c r="R198" s="53"/>
    </row>
    <row r="199" spans="1:18" ht="14.25">
      <c r="A199" s="53">
        <v>172</v>
      </c>
      <c r="B199" s="53" t="s">
        <v>691</v>
      </c>
      <c r="C199" s="53"/>
      <c r="D199" s="53" t="s">
        <v>470</v>
      </c>
      <c r="E199" s="53" t="s">
        <v>779</v>
      </c>
      <c r="F199" s="53" t="s">
        <v>90</v>
      </c>
      <c r="G199" s="53"/>
      <c r="H199" s="53">
        <v>211</v>
      </c>
      <c r="I199" s="53">
        <v>102</v>
      </c>
      <c r="J199" s="53" t="s">
        <v>133</v>
      </c>
      <c r="K199" s="62"/>
      <c r="L199" s="53" t="s">
        <v>757</v>
      </c>
      <c r="M199" s="53"/>
      <c r="N199" s="52"/>
      <c r="O199" s="52"/>
      <c r="P199" s="52"/>
      <c r="Q199" s="52"/>
      <c r="R199" s="53"/>
    </row>
    <row r="200" spans="1:18" ht="14.25">
      <c r="A200" s="53">
        <v>173</v>
      </c>
      <c r="B200" s="53" t="str">
        <f aca="true" t="shared" si="7" ref="B200:B263">IF(COUNTIF(D200,"*"&amp;"安溪"&amp;"*")=1,"安溪县",IF(COUNTIF(D200,"*"&amp;"德化"&amp;"*")=1,"德化县",(IF(COUNTIF(D200,"*"&amp;"永春"&amp;"*")=1,"永春县",IF(COUNTIF(D200,"*"&amp;"南安"&amp;"*")=1,"南安市",IF(COUNTIF(D200,"*"&amp;"惠安"&amp;"*")=1,"惠安县",IF(COUNTIF(D200,"*"&amp;"泉港"&amp;"*")=1,"泉港区",)))))))</f>
        <v>南安市</v>
      </c>
      <c r="C200" s="53"/>
      <c r="D200" s="53" t="s">
        <v>471</v>
      </c>
      <c r="E200" s="53" t="s">
        <v>779</v>
      </c>
      <c r="F200" s="53" t="s">
        <v>90</v>
      </c>
      <c r="G200" s="53"/>
      <c r="H200" s="53"/>
      <c r="I200" s="53">
        <v>212</v>
      </c>
      <c r="J200" s="53" t="s">
        <v>133</v>
      </c>
      <c r="K200" s="62"/>
      <c r="L200" s="53" t="s">
        <v>757</v>
      </c>
      <c r="M200" s="53"/>
      <c r="N200" s="52"/>
      <c r="O200" s="52"/>
      <c r="P200" s="52"/>
      <c r="Q200" s="52"/>
      <c r="R200" s="53"/>
    </row>
    <row r="201" spans="1:18" ht="14.25">
      <c r="A201" s="53">
        <v>174</v>
      </c>
      <c r="B201" s="53" t="str">
        <f t="shared" si="7"/>
        <v>南安市</v>
      </c>
      <c r="C201" s="53"/>
      <c r="D201" s="53" t="s">
        <v>472</v>
      </c>
      <c r="E201" s="53" t="s">
        <v>779</v>
      </c>
      <c r="F201" s="53" t="s">
        <v>90</v>
      </c>
      <c r="G201" s="53"/>
      <c r="H201" s="53"/>
      <c r="I201" s="53">
        <v>54</v>
      </c>
      <c r="J201" s="53" t="s">
        <v>133</v>
      </c>
      <c r="K201" s="62"/>
      <c r="L201" s="53" t="s">
        <v>757</v>
      </c>
      <c r="M201" s="53"/>
      <c r="N201" s="52"/>
      <c r="O201" s="52"/>
      <c r="P201" s="52"/>
      <c r="Q201" s="52"/>
      <c r="R201" s="53"/>
    </row>
    <row r="202" spans="1:18" ht="14.25">
      <c r="A202" s="53">
        <v>175</v>
      </c>
      <c r="B202" s="53" t="str">
        <f t="shared" si="7"/>
        <v>南安市</v>
      </c>
      <c r="C202" s="53"/>
      <c r="D202" s="53" t="s">
        <v>473</v>
      </c>
      <c r="E202" s="53" t="s">
        <v>779</v>
      </c>
      <c r="F202" s="53" t="s">
        <v>90</v>
      </c>
      <c r="G202" s="53"/>
      <c r="H202" s="53"/>
      <c r="I202" s="53">
        <v>467</v>
      </c>
      <c r="J202" s="53" t="s">
        <v>133</v>
      </c>
      <c r="K202" s="62"/>
      <c r="L202" s="53" t="s">
        <v>757</v>
      </c>
      <c r="M202" s="53"/>
      <c r="N202" s="52"/>
      <c r="O202" s="52"/>
      <c r="P202" s="52"/>
      <c r="Q202" s="52"/>
      <c r="R202" s="53"/>
    </row>
    <row r="203" spans="1:18" ht="14.25">
      <c r="A203" s="53">
        <v>176</v>
      </c>
      <c r="B203" s="53" t="str">
        <f t="shared" si="7"/>
        <v>南安市</v>
      </c>
      <c r="C203" s="53"/>
      <c r="D203" s="53" t="s">
        <v>474</v>
      </c>
      <c r="E203" s="53" t="s">
        <v>779</v>
      </c>
      <c r="F203" s="53" t="s">
        <v>90</v>
      </c>
      <c r="G203" s="53"/>
      <c r="H203" s="53"/>
      <c r="I203" s="53">
        <v>150</v>
      </c>
      <c r="J203" s="53" t="s">
        <v>133</v>
      </c>
      <c r="K203" s="62"/>
      <c r="L203" s="53" t="s">
        <v>757</v>
      </c>
      <c r="M203" s="53"/>
      <c r="N203" s="52"/>
      <c r="O203" s="52"/>
      <c r="P203" s="52"/>
      <c r="Q203" s="52"/>
      <c r="R203" s="53"/>
    </row>
    <row r="204" spans="1:18" ht="14.25">
      <c r="A204" s="53">
        <v>177</v>
      </c>
      <c r="B204" s="53" t="str">
        <f t="shared" si="7"/>
        <v>南安市</v>
      </c>
      <c r="C204" s="53"/>
      <c r="D204" s="53" t="s">
        <v>475</v>
      </c>
      <c r="E204" s="53" t="s">
        <v>779</v>
      </c>
      <c r="F204" s="53" t="s">
        <v>90</v>
      </c>
      <c r="G204" s="53"/>
      <c r="H204" s="53"/>
      <c r="I204" s="53">
        <v>141</v>
      </c>
      <c r="J204" s="53" t="s">
        <v>133</v>
      </c>
      <c r="K204" s="62"/>
      <c r="L204" s="53" t="s">
        <v>757</v>
      </c>
      <c r="M204" s="53"/>
      <c r="N204" s="52"/>
      <c r="O204" s="52"/>
      <c r="P204" s="52"/>
      <c r="Q204" s="52"/>
      <c r="R204" s="53"/>
    </row>
    <row r="205" spans="1:18" ht="14.25">
      <c r="A205" s="53">
        <v>178</v>
      </c>
      <c r="B205" s="53" t="str">
        <f t="shared" si="7"/>
        <v>南安市</v>
      </c>
      <c r="C205" s="53"/>
      <c r="D205" s="53" t="s">
        <v>476</v>
      </c>
      <c r="E205" s="53" t="s">
        <v>779</v>
      </c>
      <c r="F205" s="53" t="s">
        <v>90</v>
      </c>
      <c r="G205" s="53"/>
      <c r="H205" s="53"/>
      <c r="I205" s="53">
        <v>558</v>
      </c>
      <c r="J205" s="53" t="s">
        <v>133</v>
      </c>
      <c r="K205" s="62"/>
      <c r="L205" s="53" t="s">
        <v>757</v>
      </c>
      <c r="M205" s="53"/>
      <c r="N205" s="52"/>
      <c r="O205" s="52"/>
      <c r="P205" s="52"/>
      <c r="Q205" s="52"/>
      <c r="R205" s="53"/>
    </row>
    <row r="206" spans="1:18" ht="14.25">
      <c r="A206" s="53">
        <v>179</v>
      </c>
      <c r="B206" s="53" t="str">
        <f t="shared" si="7"/>
        <v>南安市</v>
      </c>
      <c r="C206" s="53"/>
      <c r="D206" s="53" t="s">
        <v>477</v>
      </c>
      <c r="E206" s="53" t="s">
        <v>779</v>
      </c>
      <c r="F206" s="53" t="s">
        <v>90</v>
      </c>
      <c r="G206" s="53"/>
      <c r="H206" s="53"/>
      <c r="I206" s="53">
        <v>1382</v>
      </c>
      <c r="J206" s="53" t="s">
        <v>133</v>
      </c>
      <c r="K206" s="62"/>
      <c r="L206" s="53" t="s">
        <v>757</v>
      </c>
      <c r="M206" s="53"/>
      <c r="N206" s="52"/>
      <c r="O206" s="52"/>
      <c r="P206" s="52"/>
      <c r="Q206" s="52"/>
      <c r="R206" s="53"/>
    </row>
    <row r="207" spans="1:18" ht="14.25">
      <c r="A207" s="53">
        <v>180</v>
      </c>
      <c r="B207" s="53" t="str">
        <f t="shared" si="7"/>
        <v>南安市</v>
      </c>
      <c r="C207" s="53"/>
      <c r="D207" s="53" t="s">
        <v>478</v>
      </c>
      <c r="E207" s="53" t="s">
        <v>779</v>
      </c>
      <c r="F207" s="53" t="s">
        <v>90</v>
      </c>
      <c r="G207" s="53"/>
      <c r="H207" s="53"/>
      <c r="I207" s="53">
        <v>1300</v>
      </c>
      <c r="J207" s="53" t="s">
        <v>184</v>
      </c>
      <c r="K207" s="62" t="s">
        <v>313</v>
      </c>
      <c r="L207" s="53" t="s">
        <v>757</v>
      </c>
      <c r="M207" s="53">
        <v>20</v>
      </c>
      <c r="N207" s="53">
        <v>20</v>
      </c>
      <c r="O207" s="189">
        <f>33.346*N207</f>
        <v>666.92</v>
      </c>
      <c r="P207" s="52"/>
      <c r="Q207" s="52"/>
      <c r="R207" s="53"/>
    </row>
    <row r="208" spans="1:18" ht="14.25">
      <c r="A208" s="53">
        <v>181</v>
      </c>
      <c r="B208" s="53" t="str">
        <f t="shared" si="7"/>
        <v>南安市</v>
      </c>
      <c r="C208" s="53"/>
      <c r="D208" s="53" t="s">
        <v>479</v>
      </c>
      <c r="E208" s="53" t="s">
        <v>779</v>
      </c>
      <c r="F208" s="53" t="s">
        <v>90</v>
      </c>
      <c r="G208" s="53"/>
      <c r="H208" s="53"/>
      <c r="I208" s="53">
        <v>484</v>
      </c>
      <c r="J208" s="53" t="s">
        <v>334</v>
      </c>
      <c r="K208" s="62"/>
      <c r="L208" s="53" t="s">
        <v>757</v>
      </c>
      <c r="M208" s="53"/>
      <c r="N208" s="52"/>
      <c r="O208" s="52"/>
      <c r="P208" s="52"/>
      <c r="Q208" s="52"/>
      <c r="R208" s="53"/>
    </row>
    <row r="209" spans="1:18" ht="14.25">
      <c r="A209" s="53">
        <v>182</v>
      </c>
      <c r="B209" s="53" t="str">
        <f t="shared" si="7"/>
        <v>南安市</v>
      </c>
      <c r="C209" s="53"/>
      <c r="D209" s="53" t="s">
        <v>480</v>
      </c>
      <c r="E209" s="53" t="s">
        <v>779</v>
      </c>
      <c r="F209" s="53" t="s">
        <v>90</v>
      </c>
      <c r="G209" s="53"/>
      <c r="H209" s="53"/>
      <c r="I209" s="53">
        <v>941</v>
      </c>
      <c r="J209" s="53" t="s">
        <v>184</v>
      </c>
      <c r="K209" s="62" t="s">
        <v>313</v>
      </c>
      <c r="L209" s="53" t="s">
        <v>757</v>
      </c>
      <c r="M209" s="53">
        <v>20</v>
      </c>
      <c r="N209" s="52">
        <v>20</v>
      </c>
      <c r="O209" s="189">
        <f>33.346*N209</f>
        <v>666.92</v>
      </c>
      <c r="P209" s="52"/>
      <c r="Q209" s="52"/>
      <c r="R209" s="53"/>
    </row>
    <row r="210" spans="1:18" ht="14.25">
      <c r="A210" s="53">
        <v>183</v>
      </c>
      <c r="B210" s="53" t="str">
        <f t="shared" si="7"/>
        <v>南安市</v>
      </c>
      <c r="C210" s="53"/>
      <c r="D210" s="53" t="s">
        <v>787</v>
      </c>
      <c r="E210" s="53" t="s">
        <v>779</v>
      </c>
      <c r="F210" s="53" t="s">
        <v>90</v>
      </c>
      <c r="G210" s="53"/>
      <c r="H210" s="53"/>
      <c r="I210" s="53">
        <v>1508</v>
      </c>
      <c r="J210" s="53" t="s">
        <v>184</v>
      </c>
      <c r="K210" s="62" t="s">
        <v>313</v>
      </c>
      <c r="L210" s="53" t="s">
        <v>757</v>
      </c>
      <c r="M210" s="53">
        <v>10</v>
      </c>
      <c r="N210" s="52">
        <v>10</v>
      </c>
      <c r="O210" s="189">
        <f>33.346*N210</f>
        <v>333.46</v>
      </c>
      <c r="P210" s="52"/>
      <c r="Q210" s="52"/>
      <c r="R210" s="53"/>
    </row>
    <row r="211" spans="1:18" ht="14.25">
      <c r="A211" s="53">
        <v>184</v>
      </c>
      <c r="B211" s="53" t="str">
        <f t="shared" si="7"/>
        <v>南安市</v>
      </c>
      <c r="C211" s="53"/>
      <c r="D211" s="53" t="s">
        <v>788</v>
      </c>
      <c r="E211" s="53" t="s">
        <v>779</v>
      </c>
      <c r="F211" s="53" t="s">
        <v>90</v>
      </c>
      <c r="G211" s="53"/>
      <c r="H211" s="53"/>
      <c r="I211" s="53">
        <v>1611</v>
      </c>
      <c r="J211" s="53" t="s">
        <v>184</v>
      </c>
      <c r="K211" s="62" t="s">
        <v>313</v>
      </c>
      <c r="L211" s="53" t="s">
        <v>757</v>
      </c>
      <c r="M211" s="53">
        <v>20</v>
      </c>
      <c r="N211" s="53">
        <v>20</v>
      </c>
      <c r="O211" s="189">
        <f>33.346*N211</f>
        <v>666.92</v>
      </c>
      <c r="P211" s="52"/>
      <c r="Q211" s="52"/>
      <c r="R211" s="53"/>
    </row>
    <row r="212" spans="1:18" ht="22.5">
      <c r="A212" s="53">
        <v>185</v>
      </c>
      <c r="B212" s="53" t="s">
        <v>789</v>
      </c>
      <c r="C212" s="53"/>
      <c r="D212" s="53" t="s">
        <v>790</v>
      </c>
      <c r="E212" s="53" t="s">
        <v>779</v>
      </c>
      <c r="F212" s="53" t="s">
        <v>90</v>
      </c>
      <c r="G212" s="53"/>
      <c r="H212" s="53"/>
      <c r="I212" s="53">
        <v>2600</v>
      </c>
      <c r="J212" s="53" t="s">
        <v>133</v>
      </c>
      <c r="K212" s="62"/>
      <c r="L212" s="53" t="s">
        <v>757</v>
      </c>
      <c r="M212" s="53"/>
      <c r="N212" s="52"/>
      <c r="O212" s="52"/>
      <c r="P212" s="52"/>
      <c r="Q212" s="52"/>
      <c r="R212" s="53"/>
    </row>
    <row r="213" spans="1:18" ht="14.25">
      <c r="A213" s="53">
        <v>186</v>
      </c>
      <c r="B213" s="53" t="str">
        <f t="shared" si="7"/>
        <v>南安市</v>
      </c>
      <c r="C213" s="53"/>
      <c r="D213" s="53" t="s">
        <v>791</v>
      </c>
      <c r="E213" s="53" t="s">
        <v>779</v>
      </c>
      <c r="F213" s="53" t="s">
        <v>90</v>
      </c>
      <c r="G213" s="53"/>
      <c r="H213" s="53"/>
      <c r="I213" s="53">
        <v>4000</v>
      </c>
      <c r="J213" s="53" t="s">
        <v>133</v>
      </c>
      <c r="K213" s="62"/>
      <c r="L213" s="53" t="s">
        <v>757</v>
      </c>
      <c r="M213" s="53"/>
      <c r="N213" s="52"/>
      <c r="O213" s="52"/>
      <c r="P213" s="52"/>
      <c r="Q213" s="52"/>
      <c r="R213" s="53"/>
    </row>
    <row r="214" spans="1:18" ht="14.25">
      <c r="A214" s="53">
        <v>187</v>
      </c>
      <c r="B214" s="53" t="str">
        <f t="shared" si="7"/>
        <v>泉港区</v>
      </c>
      <c r="C214" s="53"/>
      <c r="D214" s="53" t="s">
        <v>485</v>
      </c>
      <c r="E214" s="53" t="s">
        <v>779</v>
      </c>
      <c r="F214" s="53" t="s">
        <v>90</v>
      </c>
      <c r="G214" s="53"/>
      <c r="H214" s="53"/>
      <c r="I214" s="53">
        <v>314</v>
      </c>
      <c r="J214" s="53" t="s">
        <v>133</v>
      </c>
      <c r="K214" s="62"/>
      <c r="L214" s="53" t="s">
        <v>757</v>
      </c>
      <c r="M214" s="53"/>
      <c r="N214" s="52"/>
      <c r="O214" s="52"/>
      <c r="P214" s="52"/>
      <c r="Q214" s="52"/>
      <c r="R214" s="53"/>
    </row>
    <row r="215" spans="1:18" ht="14.25">
      <c r="A215" s="53">
        <v>188</v>
      </c>
      <c r="B215" s="53" t="str">
        <f t="shared" si="7"/>
        <v>泉港区</v>
      </c>
      <c r="C215" s="53"/>
      <c r="D215" s="53" t="s">
        <v>792</v>
      </c>
      <c r="E215" s="53" t="s">
        <v>779</v>
      </c>
      <c r="F215" s="53" t="s">
        <v>90</v>
      </c>
      <c r="G215" s="53"/>
      <c r="H215" s="53"/>
      <c r="I215" s="53">
        <v>561</v>
      </c>
      <c r="J215" s="53" t="s">
        <v>133</v>
      </c>
      <c r="K215" s="62"/>
      <c r="L215" s="53" t="s">
        <v>757</v>
      </c>
      <c r="M215" s="53"/>
      <c r="N215" s="52"/>
      <c r="O215" s="52"/>
      <c r="P215" s="52"/>
      <c r="Q215" s="52"/>
      <c r="R215" s="53"/>
    </row>
    <row r="216" spans="1:18" ht="14.25">
      <c r="A216" s="53">
        <v>189</v>
      </c>
      <c r="B216" s="53" t="str">
        <f t="shared" si="7"/>
        <v>泉港区</v>
      </c>
      <c r="C216" s="53"/>
      <c r="D216" s="53" t="s">
        <v>793</v>
      </c>
      <c r="E216" s="53" t="s">
        <v>779</v>
      </c>
      <c r="F216" s="53" t="s">
        <v>90</v>
      </c>
      <c r="G216" s="53"/>
      <c r="H216" s="53"/>
      <c r="I216" s="53">
        <v>1452</v>
      </c>
      <c r="J216" s="53" t="s">
        <v>184</v>
      </c>
      <c r="K216" s="62" t="s">
        <v>138</v>
      </c>
      <c r="L216" s="53" t="s">
        <v>757</v>
      </c>
      <c r="M216" s="53">
        <v>7.91</v>
      </c>
      <c r="N216" s="52">
        <v>7.91</v>
      </c>
      <c r="O216" s="189">
        <f>33.346*N216</f>
        <v>263.76685999999995</v>
      </c>
      <c r="P216" s="52"/>
      <c r="Q216" s="52"/>
      <c r="R216" s="53"/>
    </row>
    <row r="217" spans="1:18" ht="22.5">
      <c r="A217" s="53">
        <v>190</v>
      </c>
      <c r="B217" s="53" t="str">
        <f t="shared" si="7"/>
        <v>惠安县</v>
      </c>
      <c r="C217" s="53"/>
      <c r="D217" s="53" t="s">
        <v>794</v>
      </c>
      <c r="E217" s="53" t="s">
        <v>779</v>
      </c>
      <c r="F217" s="53" t="s">
        <v>90</v>
      </c>
      <c r="G217" s="53"/>
      <c r="H217" s="53"/>
      <c r="I217" s="53">
        <v>3960</v>
      </c>
      <c r="J217" s="53" t="s">
        <v>133</v>
      </c>
      <c r="K217" s="62"/>
      <c r="L217" s="53" t="s">
        <v>757</v>
      </c>
      <c r="M217" s="53"/>
      <c r="N217" s="52"/>
      <c r="O217" s="52"/>
      <c r="P217" s="52"/>
      <c r="Q217" s="52"/>
      <c r="R217" s="53"/>
    </row>
    <row r="218" spans="1:18" ht="22.5">
      <c r="A218" s="53">
        <v>191</v>
      </c>
      <c r="B218" s="53" t="s">
        <v>795</v>
      </c>
      <c r="C218" s="53"/>
      <c r="D218" s="58" t="s">
        <v>796</v>
      </c>
      <c r="E218" s="53" t="s">
        <v>779</v>
      </c>
      <c r="F218" s="53" t="s">
        <v>90</v>
      </c>
      <c r="G218" s="53"/>
      <c r="H218" s="53"/>
      <c r="I218" s="53">
        <v>2685</v>
      </c>
      <c r="J218" s="53" t="s">
        <v>184</v>
      </c>
      <c r="K218" s="62" t="s">
        <v>313</v>
      </c>
      <c r="L218" s="53" t="s">
        <v>757</v>
      </c>
      <c r="M218" s="53">
        <v>30</v>
      </c>
      <c r="N218" s="53">
        <v>30</v>
      </c>
      <c r="O218" s="189">
        <f>33.346*N218</f>
        <v>1000.3799999999999</v>
      </c>
      <c r="P218" s="52"/>
      <c r="Q218" s="52"/>
      <c r="R218" s="53"/>
    </row>
    <row r="219" spans="1:18" ht="22.5">
      <c r="A219" s="53">
        <v>192</v>
      </c>
      <c r="B219" s="53" t="s">
        <v>795</v>
      </c>
      <c r="C219" s="53"/>
      <c r="D219" s="58" t="s">
        <v>797</v>
      </c>
      <c r="E219" s="53" t="s">
        <v>779</v>
      </c>
      <c r="F219" s="53" t="s">
        <v>90</v>
      </c>
      <c r="G219" s="53"/>
      <c r="H219" s="53"/>
      <c r="I219" s="53">
        <v>4169</v>
      </c>
      <c r="J219" s="53" t="s">
        <v>184</v>
      </c>
      <c r="K219" s="62" t="s">
        <v>313</v>
      </c>
      <c r="L219" s="53" t="s">
        <v>757</v>
      </c>
      <c r="M219" s="53">
        <v>30</v>
      </c>
      <c r="N219" s="53">
        <v>30</v>
      </c>
      <c r="O219" s="189">
        <f>33.346*N219</f>
        <v>1000.3799999999999</v>
      </c>
      <c r="P219" s="52"/>
      <c r="Q219" s="52"/>
      <c r="R219" s="53"/>
    </row>
    <row r="220" spans="1:18" ht="22.5">
      <c r="A220" s="53">
        <v>193</v>
      </c>
      <c r="B220" s="53" t="s">
        <v>795</v>
      </c>
      <c r="C220" s="53"/>
      <c r="D220" s="58" t="s">
        <v>491</v>
      </c>
      <c r="E220" s="53" t="s">
        <v>779</v>
      </c>
      <c r="F220" s="53" t="s">
        <v>90</v>
      </c>
      <c r="G220" s="53"/>
      <c r="H220" s="53"/>
      <c r="I220" s="53">
        <v>5831</v>
      </c>
      <c r="J220" s="53" t="s">
        <v>184</v>
      </c>
      <c r="K220" s="62" t="s">
        <v>313</v>
      </c>
      <c r="L220" s="53" t="s">
        <v>757</v>
      </c>
      <c r="M220" s="53">
        <v>30</v>
      </c>
      <c r="N220" s="53">
        <v>30</v>
      </c>
      <c r="O220" s="189">
        <f>33.346*N220</f>
        <v>1000.3799999999999</v>
      </c>
      <c r="P220" s="52"/>
      <c r="Q220" s="52"/>
      <c r="R220" s="53"/>
    </row>
    <row r="221" spans="1:18" ht="22.5">
      <c r="A221" s="53">
        <v>194</v>
      </c>
      <c r="B221" s="53" t="s">
        <v>795</v>
      </c>
      <c r="C221" s="53"/>
      <c r="D221" s="58" t="s">
        <v>798</v>
      </c>
      <c r="E221" s="53" t="s">
        <v>779</v>
      </c>
      <c r="F221" s="53" t="s">
        <v>90</v>
      </c>
      <c r="G221" s="53"/>
      <c r="H221" s="53"/>
      <c r="I221" s="53">
        <v>3631</v>
      </c>
      <c r="J221" s="53" t="s">
        <v>184</v>
      </c>
      <c r="K221" s="62" t="s">
        <v>313</v>
      </c>
      <c r="L221" s="53" t="s">
        <v>757</v>
      </c>
      <c r="M221" s="53">
        <v>30</v>
      </c>
      <c r="N221" s="53">
        <v>30</v>
      </c>
      <c r="O221" s="189">
        <f>33.346*N221</f>
        <v>1000.3799999999999</v>
      </c>
      <c r="P221" s="52"/>
      <c r="Q221" s="52"/>
      <c r="R221" s="53"/>
    </row>
    <row r="222" spans="1:18" ht="14.25">
      <c r="A222" s="53">
        <v>195</v>
      </c>
      <c r="B222" s="53" t="s">
        <v>799</v>
      </c>
      <c r="C222" s="53"/>
      <c r="D222" s="53" t="s">
        <v>493</v>
      </c>
      <c r="E222" s="53" t="s">
        <v>779</v>
      </c>
      <c r="F222" s="53" t="s">
        <v>90</v>
      </c>
      <c r="G222" s="53"/>
      <c r="H222" s="53"/>
      <c r="I222" s="53">
        <v>5370</v>
      </c>
      <c r="J222" s="53" t="s">
        <v>334</v>
      </c>
      <c r="K222" s="62"/>
      <c r="L222" s="53" t="s">
        <v>757</v>
      </c>
      <c r="M222" s="53"/>
      <c r="N222" s="52"/>
      <c r="O222" s="52"/>
      <c r="P222" s="52"/>
      <c r="Q222" s="52"/>
      <c r="R222" s="53"/>
    </row>
    <row r="223" spans="1:18" ht="14.25">
      <c r="A223" s="53">
        <v>196</v>
      </c>
      <c r="B223" s="53" t="s">
        <v>799</v>
      </c>
      <c r="C223" s="53"/>
      <c r="D223" s="53" t="s">
        <v>494</v>
      </c>
      <c r="E223" s="53" t="s">
        <v>779</v>
      </c>
      <c r="F223" s="53" t="s">
        <v>90</v>
      </c>
      <c r="G223" s="53"/>
      <c r="H223" s="53">
        <v>426</v>
      </c>
      <c r="I223" s="53">
        <v>1559</v>
      </c>
      <c r="J223" s="53" t="s">
        <v>334</v>
      </c>
      <c r="K223" s="62"/>
      <c r="L223" s="53" t="s">
        <v>757</v>
      </c>
      <c r="M223" s="53"/>
      <c r="N223" s="52"/>
      <c r="O223" s="52"/>
      <c r="P223" s="52"/>
      <c r="Q223" s="52"/>
      <c r="R223" s="53"/>
    </row>
    <row r="224" spans="1:18" ht="14.25">
      <c r="A224" s="53">
        <v>197</v>
      </c>
      <c r="B224" s="53" t="s">
        <v>799</v>
      </c>
      <c r="C224" s="53"/>
      <c r="D224" s="53" t="s">
        <v>495</v>
      </c>
      <c r="E224" s="53" t="s">
        <v>779</v>
      </c>
      <c r="F224" s="53" t="s">
        <v>90</v>
      </c>
      <c r="G224" s="53"/>
      <c r="H224" s="53"/>
      <c r="I224" s="53">
        <v>6333</v>
      </c>
      <c r="J224" s="53" t="s">
        <v>334</v>
      </c>
      <c r="K224" s="62"/>
      <c r="L224" s="53" t="s">
        <v>757</v>
      </c>
      <c r="M224" s="53"/>
      <c r="N224" s="52"/>
      <c r="O224" s="52"/>
      <c r="P224" s="52"/>
      <c r="Q224" s="52"/>
      <c r="R224" s="53"/>
    </row>
    <row r="225" spans="1:18" ht="14.25">
      <c r="A225" s="53">
        <v>198</v>
      </c>
      <c r="B225" s="53" t="s">
        <v>799</v>
      </c>
      <c r="C225" s="53"/>
      <c r="D225" s="53" t="s">
        <v>496</v>
      </c>
      <c r="E225" s="53" t="s">
        <v>779</v>
      </c>
      <c r="F225" s="53" t="s">
        <v>90</v>
      </c>
      <c r="G225" s="53"/>
      <c r="H225" s="53"/>
      <c r="I225" s="53">
        <v>272</v>
      </c>
      <c r="J225" s="53" t="s">
        <v>334</v>
      </c>
      <c r="K225" s="62"/>
      <c r="L225" s="53" t="s">
        <v>757</v>
      </c>
      <c r="M225" s="53"/>
      <c r="N225" s="52"/>
      <c r="O225" s="52"/>
      <c r="P225" s="52"/>
      <c r="Q225" s="52"/>
      <c r="R225" s="53"/>
    </row>
    <row r="226" spans="1:18" ht="14.25">
      <c r="A226" s="53">
        <v>199</v>
      </c>
      <c r="B226" s="53" t="str">
        <f t="shared" si="7"/>
        <v>永春县</v>
      </c>
      <c r="C226" s="53"/>
      <c r="D226" s="53" t="s">
        <v>497</v>
      </c>
      <c r="E226" s="53" t="s">
        <v>779</v>
      </c>
      <c r="F226" s="53" t="s">
        <v>90</v>
      </c>
      <c r="G226" s="53"/>
      <c r="H226" s="53"/>
      <c r="I226" s="53">
        <v>1060</v>
      </c>
      <c r="J226" s="53" t="s">
        <v>133</v>
      </c>
      <c r="K226" s="62"/>
      <c r="L226" s="53" t="s">
        <v>757</v>
      </c>
      <c r="M226" s="53"/>
      <c r="N226" s="52"/>
      <c r="O226" s="52"/>
      <c r="P226" s="52"/>
      <c r="Q226" s="52"/>
      <c r="R226" s="53"/>
    </row>
    <row r="227" spans="1:18" ht="14.25">
      <c r="A227" s="53">
        <v>200</v>
      </c>
      <c r="B227" s="53" t="str">
        <f t="shared" si="7"/>
        <v>永春县</v>
      </c>
      <c r="C227" s="53"/>
      <c r="D227" s="53" t="s">
        <v>498</v>
      </c>
      <c r="E227" s="53" t="s">
        <v>779</v>
      </c>
      <c r="F227" s="53" t="s">
        <v>90</v>
      </c>
      <c r="G227" s="53"/>
      <c r="H227" s="53"/>
      <c r="I227" s="53">
        <v>38</v>
      </c>
      <c r="J227" s="53" t="s">
        <v>133</v>
      </c>
      <c r="K227" s="62"/>
      <c r="L227" s="53" t="s">
        <v>757</v>
      </c>
      <c r="M227" s="53"/>
      <c r="N227" s="52"/>
      <c r="O227" s="52"/>
      <c r="P227" s="52"/>
      <c r="Q227" s="52"/>
      <c r="R227" s="53"/>
    </row>
    <row r="228" spans="1:18" ht="14.25">
      <c r="A228" s="53">
        <v>201</v>
      </c>
      <c r="B228" s="53" t="str">
        <f t="shared" si="7"/>
        <v>永春县</v>
      </c>
      <c r="C228" s="53"/>
      <c r="D228" s="53" t="s">
        <v>499</v>
      </c>
      <c r="E228" s="53" t="s">
        <v>779</v>
      </c>
      <c r="F228" s="53" t="s">
        <v>90</v>
      </c>
      <c r="G228" s="53"/>
      <c r="H228" s="53"/>
      <c r="I228" s="53">
        <v>45</v>
      </c>
      <c r="J228" s="53" t="s">
        <v>133</v>
      </c>
      <c r="K228" s="62"/>
      <c r="L228" s="53" t="s">
        <v>757</v>
      </c>
      <c r="M228" s="53"/>
      <c r="N228" s="52"/>
      <c r="O228" s="52"/>
      <c r="P228" s="52"/>
      <c r="Q228" s="52"/>
      <c r="R228" s="53"/>
    </row>
    <row r="229" spans="1:18" ht="14.25">
      <c r="A229" s="53">
        <v>202</v>
      </c>
      <c r="B229" s="53" t="str">
        <f t="shared" si="7"/>
        <v>永春县</v>
      </c>
      <c r="C229" s="53"/>
      <c r="D229" s="53" t="s">
        <v>500</v>
      </c>
      <c r="E229" s="53" t="s">
        <v>779</v>
      </c>
      <c r="F229" s="53" t="s">
        <v>90</v>
      </c>
      <c r="G229" s="53"/>
      <c r="H229" s="53"/>
      <c r="I229" s="53">
        <v>30</v>
      </c>
      <c r="J229" s="53" t="s">
        <v>133</v>
      </c>
      <c r="K229" s="62"/>
      <c r="L229" s="53" t="s">
        <v>757</v>
      </c>
      <c r="M229" s="53"/>
      <c r="N229" s="52"/>
      <c r="O229" s="52"/>
      <c r="P229" s="52"/>
      <c r="Q229" s="52"/>
      <c r="R229" s="53"/>
    </row>
    <row r="230" spans="1:18" ht="14.25">
      <c r="A230" s="53">
        <v>203</v>
      </c>
      <c r="B230" s="53" t="str">
        <f t="shared" si="7"/>
        <v>永春县</v>
      </c>
      <c r="C230" s="53"/>
      <c r="D230" s="53" t="s">
        <v>501</v>
      </c>
      <c r="E230" s="53" t="s">
        <v>779</v>
      </c>
      <c r="F230" s="53" t="s">
        <v>90</v>
      </c>
      <c r="G230" s="53"/>
      <c r="H230" s="53"/>
      <c r="I230" s="53">
        <v>139</v>
      </c>
      <c r="J230" s="53" t="s">
        <v>133</v>
      </c>
      <c r="K230" s="62"/>
      <c r="L230" s="53" t="s">
        <v>757</v>
      </c>
      <c r="M230" s="53"/>
      <c r="N230" s="52"/>
      <c r="O230" s="52"/>
      <c r="P230" s="52"/>
      <c r="Q230" s="52"/>
      <c r="R230" s="53"/>
    </row>
    <row r="231" spans="1:18" ht="14.25">
      <c r="A231" s="53">
        <v>204</v>
      </c>
      <c r="B231" s="53" t="str">
        <f t="shared" si="7"/>
        <v>永春县</v>
      </c>
      <c r="C231" s="53"/>
      <c r="D231" s="53" t="s">
        <v>502</v>
      </c>
      <c r="E231" s="53" t="s">
        <v>779</v>
      </c>
      <c r="F231" s="53" t="s">
        <v>90</v>
      </c>
      <c r="G231" s="53"/>
      <c r="H231" s="53"/>
      <c r="I231" s="53">
        <v>49</v>
      </c>
      <c r="J231" s="53" t="s">
        <v>184</v>
      </c>
      <c r="K231" s="62" t="s">
        <v>174</v>
      </c>
      <c r="L231" s="53" t="s">
        <v>757</v>
      </c>
      <c r="M231" s="53">
        <v>5</v>
      </c>
      <c r="N231" s="53">
        <v>5</v>
      </c>
      <c r="O231" s="189">
        <f>33.346*N231</f>
        <v>166.73</v>
      </c>
      <c r="P231" s="52"/>
      <c r="Q231" s="52"/>
      <c r="R231" s="53"/>
    </row>
    <row r="232" spans="1:18" ht="14.25">
      <c r="A232" s="53">
        <v>205</v>
      </c>
      <c r="B232" s="53" t="str">
        <f t="shared" si="7"/>
        <v>永春县</v>
      </c>
      <c r="C232" s="53"/>
      <c r="D232" s="53" t="s">
        <v>503</v>
      </c>
      <c r="E232" s="53" t="s">
        <v>779</v>
      </c>
      <c r="F232" s="53" t="s">
        <v>90</v>
      </c>
      <c r="G232" s="53"/>
      <c r="H232" s="53"/>
      <c r="I232" s="53">
        <v>228</v>
      </c>
      <c r="J232" s="53" t="s">
        <v>133</v>
      </c>
      <c r="K232" s="62"/>
      <c r="L232" s="53" t="s">
        <v>757</v>
      </c>
      <c r="M232" s="53"/>
      <c r="N232" s="52"/>
      <c r="O232" s="52"/>
      <c r="P232" s="52"/>
      <c r="Q232" s="52"/>
      <c r="R232" s="53"/>
    </row>
    <row r="233" spans="1:18" ht="14.25">
      <c r="A233" s="53">
        <v>206</v>
      </c>
      <c r="B233" s="53" t="str">
        <f t="shared" si="7"/>
        <v>永春县</v>
      </c>
      <c r="C233" s="53"/>
      <c r="D233" s="53" t="s">
        <v>504</v>
      </c>
      <c r="E233" s="53" t="s">
        <v>779</v>
      </c>
      <c r="F233" s="53" t="s">
        <v>90</v>
      </c>
      <c r="G233" s="53"/>
      <c r="H233" s="53"/>
      <c r="I233" s="53">
        <v>199</v>
      </c>
      <c r="J233" s="53" t="s">
        <v>184</v>
      </c>
      <c r="K233" s="62" t="s">
        <v>174</v>
      </c>
      <c r="L233" s="53" t="s">
        <v>757</v>
      </c>
      <c r="M233" s="53">
        <v>5</v>
      </c>
      <c r="N233" s="53">
        <v>5</v>
      </c>
      <c r="O233" s="189">
        <f>33.346*N233</f>
        <v>166.73</v>
      </c>
      <c r="P233" s="52"/>
      <c r="Q233" s="52"/>
      <c r="R233" s="53"/>
    </row>
    <row r="234" spans="1:18" ht="14.25">
      <c r="A234" s="53">
        <v>207</v>
      </c>
      <c r="B234" s="53" t="str">
        <f t="shared" si="7"/>
        <v>永春县</v>
      </c>
      <c r="C234" s="53"/>
      <c r="D234" s="53" t="s">
        <v>505</v>
      </c>
      <c r="E234" s="53" t="s">
        <v>779</v>
      </c>
      <c r="F234" s="53" t="s">
        <v>90</v>
      </c>
      <c r="G234" s="53"/>
      <c r="H234" s="53"/>
      <c r="I234" s="53">
        <v>33</v>
      </c>
      <c r="J234" s="53" t="s">
        <v>133</v>
      </c>
      <c r="K234" s="62"/>
      <c r="L234" s="53" t="s">
        <v>757</v>
      </c>
      <c r="M234" s="53"/>
      <c r="N234" s="52"/>
      <c r="O234" s="52"/>
      <c r="P234" s="52"/>
      <c r="Q234" s="52"/>
      <c r="R234" s="53"/>
    </row>
    <row r="235" spans="1:18" ht="14.25">
      <c r="A235" s="53">
        <v>208</v>
      </c>
      <c r="B235" s="53" t="str">
        <f t="shared" si="7"/>
        <v>永春县</v>
      </c>
      <c r="C235" s="53"/>
      <c r="D235" s="53" t="s">
        <v>506</v>
      </c>
      <c r="E235" s="53" t="s">
        <v>779</v>
      </c>
      <c r="F235" s="53" t="s">
        <v>90</v>
      </c>
      <c r="G235" s="53"/>
      <c r="H235" s="53"/>
      <c r="I235" s="53">
        <v>256</v>
      </c>
      <c r="J235" s="53" t="s">
        <v>133</v>
      </c>
      <c r="K235" s="62"/>
      <c r="L235" s="53" t="s">
        <v>757</v>
      </c>
      <c r="M235" s="53"/>
      <c r="N235" s="52"/>
      <c r="O235" s="52"/>
      <c r="P235" s="52"/>
      <c r="Q235" s="52"/>
      <c r="R235" s="53"/>
    </row>
    <row r="236" spans="1:18" ht="14.25">
      <c r="A236" s="53">
        <v>209</v>
      </c>
      <c r="B236" s="53" t="str">
        <f t="shared" si="7"/>
        <v>永春县</v>
      </c>
      <c r="C236" s="53"/>
      <c r="D236" s="53" t="s">
        <v>800</v>
      </c>
      <c r="E236" s="53" t="s">
        <v>779</v>
      </c>
      <c r="F236" s="53" t="s">
        <v>90</v>
      </c>
      <c r="G236" s="53"/>
      <c r="H236" s="53"/>
      <c r="I236" s="53">
        <v>1322</v>
      </c>
      <c r="J236" s="53" t="s">
        <v>184</v>
      </c>
      <c r="K236" s="62" t="s">
        <v>313</v>
      </c>
      <c r="L236" s="53" t="s">
        <v>757</v>
      </c>
      <c r="M236" s="53">
        <v>10</v>
      </c>
      <c r="N236" s="53">
        <v>10</v>
      </c>
      <c r="O236" s="189">
        <f>33.346*N236</f>
        <v>333.46</v>
      </c>
      <c r="P236" s="52"/>
      <c r="Q236" s="52"/>
      <c r="R236" s="53"/>
    </row>
    <row r="237" spans="1:18" ht="14.25">
      <c r="A237" s="53">
        <v>210</v>
      </c>
      <c r="B237" s="53" t="str">
        <f t="shared" si="7"/>
        <v>永春县</v>
      </c>
      <c r="C237" s="53"/>
      <c r="D237" s="53" t="s">
        <v>801</v>
      </c>
      <c r="E237" s="53" t="s">
        <v>779</v>
      </c>
      <c r="F237" s="53" t="s">
        <v>90</v>
      </c>
      <c r="G237" s="53"/>
      <c r="H237" s="53"/>
      <c r="I237" s="53">
        <v>527</v>
      </c>
      <c r="J237" s="53" t="s">
        <v>184</v>
      </c>
      <c r="K237" s="62" t="s">
        <v>313</v>
      </c>
      <c r="L237" s="53" t="s">
        <v>757</v>
      </c>
      <c r="M237" s="53">
        <v>10</v>
      </c>
      <c r="N237" s="53">
        <v>10</v>
      </c>
      <c r="O237" s="189">
        <f>33.346*N237</f>
        <v>333.46</v>
      </c>
      <c r="P237" s="52"/>
      <c r="Q237" s="52"/>
      <c r="R237" s="53"/>
    </row>
    <row r="238" spans="1:18" ht="14.25">
      <c r="A238" s="53">
        <v>211</v>
      </c>
      <c r="B238" s="53" t="str">
        <f t="shared" si="7"/>
        <v>安溪县</v>
      </c>
      <c r="C238" s="53"/>
      <c r="D238" s="53" t="s">
        <v>514</v>
      </c>
      <c r="E238" s="53" t="s">
        <v>93</v>
      </c>
      <c r="F238" s="53" t="s">
        <v>90</v>
      </c>
      <c r="G238" s="53">
        <v>1366</v>
      </c>
      <c r="H238" s="53">
        <v>1369</v>
      </c>
      <c r="I238" s="53"/>
      <c r="J238" s="53" t="s">
        <v>133</v>
      </c>
      <c r="K238" s="62"/>
      <c r="L238" s="53" t="s">
        <v>757</v>
      </c>
      <c r="M238" s="53"/>
      <c r="N238" s="52"/>
      <c r="O238" s="52"/>
      <c r="P238" s="52"/>
      <c r="Q238" s="52"/>
      <c r="R238" s="53"/>
    </row>
    <row r="239" spans="1:18" ht="14.25">
      <c r="A239" s="53">
        <v>212</v>
      </c>
      <c r="B239" s="53" t="str">
        <f t="shared" si="7"/>
        <v>安溪县</v>
      </c>
      <c r="C239" s="53"/>
      <c r="D239" s="53" t="s">
        <v>516</v>
      </c>
      <c r="E239" s="53" t="s">
        <v>93</v>
      </c>
      <c r="F239" s="53" t="s">
        <v>90</v>
      </c>
      <c r="G239" s="53">
        <v>882</v>
      </c>
      <c r="H239" s="53">
        <v>921</v>
      </c>
      <c r="I239" s="53"/>
      <c r="J239" s="53" t="s">
        <v>133</v>
      </c>
      <c r="K239" s="62"/>
      <c r="L239" s="53" t="s">
        <v>757</v>
      </c>
      <c r="M239" s="53"/>
      <c r="N239" s="52"/>
      <c r="O239" s="52"/>
      <c r="P239" s="52"/>
      <c r="Q239" s="52"/>
      <c r="R239" s="53"/>
    </row>
    <row r="240" spans="1:18" ht="14.25">
      <c r="A240" s="53">
        <v>213</v>
      </c>
      <c r="B240" s="53" t="str">
        <f t="shared" si="7"/>
        <v>安溪县</v>
      </c>
      <c r="C240" s="53"/>
      <c r="D240" s="53" t="s">
        <v>517</v>
      </c>
      <c r="E240" s="53" t="s">
        <v>511</v>
      </c>
      <c r="F240" s="53" t="s">
        <v>90</v>
      </c>
      <c r="G240" s="53">
        <v>1398</v>
      </c>
      <c r="H240" s="53">
        <v>1472</v>
      </c>
      <c r="I240" s="53"/>
      <c r="J240" s="53" t="s">
        <v>133</v>
      </c>
      <c r="K240" s="62"/>
      <c r="L240" s="53" t="s">
        <v>757</v>
      </c>
      <c r="M240" s="53"/>
      <c r="N240" s="52"/>
      <c r="O240" s="52"/>
      <c r="P240" s="52"/>
      <c r="Q240" s="52"/>
      <c r="R240" s="53"/>
    </row>
    <row r="241" spans="1:18" ht="14.25">
      <c r="A241" s="53">
        <v>214</v>
      </c>
      <c r="B241" s="53" t="str">
        <f t="shared" si="7"/>
        <v>安溪县</v>
      </c>
      <c r="C241" s="53"/>
      <c r="D241" s="53" t="s">
        <v>802</v>
      </c>
      <c r="E241" s="53" t="s">
        <v>511</v>
      </c>
      <c r="F241" s="53" t="s">
        <v>90</v>
      </c>
      <c r="G241" s="53">
        <v>886</v>
      </c>
      <c r="H241" s="53">
        <v>932</v>
      </c>
      <c r="I241" s="53"/>
      <c r="J241" s="53" t="s">
        <v>133</v>
      </c>
      <c r="K241" s="62"/>
      <c r="L241" s="53" t="s">
        <v>757</v>
      </c>
      <c r="M241" s="53"/>
      <c r="N241" s="52"/>
      <c r="O241" s="52"/>
      <c r="P241" s="52"/>
      <c r="Q241" s="52"/>
      <c r="R241" s="53"/>
    </row>
    <row r="242" spans="1:18" ht="14.25">
      <c r="A242" s="53">
        <v>215</v>
      </c>
      <c r="B242" s="53" t="str">
        <f t="shared" si="7"/>
        <v>惠安县</v>
      </c>
      <c r="C242" s="53"/>
      <c r="D242" s="53" t="s">
        <v>803</v>
      </c>
      <c r="E242" s="53" t="s">
        <v>93</v>
      </c>
      <c r="F242" s="53" t="s">
        <v>90</v>
      </c>
      <c r="G242" s="53"/>
      <c r="H242" s="53"/>
      <c r="I242" s="53">
        <v>520</v>
      </c>
      <c r="J242" s="53" t="s">
        <v>133</v>
      </c>
      <c r="K242" s="62"/>
      <c r="L242" s="53" t="s">
        <v>757</v>
      </c>
      <c r="M242" s="53"/>
      <c r="N242" s="52"/>
      <c r="O242" s="52"/>
      <c r="P242" s="52"/>
      <c r="Q242" s="52"/>
      <c r="R242" s="53"/>
    </row>
    <row r="243" spans="1:18" ht="14.25">
      <c r="A243" s="53">
        <v>216</v>
      </c>
      <c r="B243" s="53" t="str">
        <f t="shared" si="7"/>
        <v>惠安县</v>
      </c>
      <c r="C243" s="53"/>
      <c r="D243" s="53" t="s">
        <v>520</v>
      </c>
      <c r="E243" s="53" t="s">
        <v>93</v>
      </c>
      <c r="F243" s="53" t="s">
        <v>90</v>
      </c>
      <c r="G243" s="53"/>
      <c r="H243" s="53"/>
      <c r="I243" s="53">
        <v>478</v>
      </c>
      <c r="J243" s="53" t="s">
        <v>133</v>
      </c>
      <c r="K243" s="62"/>
      <c r="L243" s="53" t="s">
        <v>757</v>
      </c>
      <c r="M243" s="53"/>
      <c r="N243" s="52"/>
      <c r="O243" s="52"/>
      <c r="P243" s="52"/>
      <c r="Q243" s="52"/>
      <c r="R243" s="53"/>
    </row>
    <row r="244" spans="1:18" ht="14.25">
      <c r="A244" s="53">
        <v>217</v>
      </c>
      <c r="B244" s="53" t="str">
        <f t="shared" si="7"/>
        <v>惠安县</v>
      </c>
      <c r="C244" s="53"/>
      <c r="D244" s="53" t="s">
        <v>804</v>
      </c>
      <c r="E244" s="53" t="s">
        <v>93</v>
      </c>
      <c r="F244" s="53" t="s">
        <v>90</v>
      </c>
      <c r="G244" s="53"/>
      <c r="H244" s="53"/>
      <c r="I244" s="53">
        <v>20</v>
      </c>
      <c r="J244" s="56" t="s">
        <v>116</v>
      </c>
      <c r="K244" s="62"/>
      <c r="L244" s="53" t="s">
        <v>757</v>
      </c>
      <c r="M244" s="53">
        <v>0.5</v>
      </c>
      <c r="N244" s="52">
        <v>0.5</v>
      </c>
      <c r="O244" s="52"/>
      <c r="P244" s="52"/>
      <c r="Q244" s="52"/>
      <c r="R244" s="53"/>
    </row>
    <row r="245" spans="1:18" ht="14.25">
      <c r="A245" s="53">
        <v>218</v>
      </c>
      <c r="B245" s="53" t="str">
        <f t="shared" si="7"/>
        <v>惠安县</v>
      </c>
      <c r="C245" s="53"/>
      <c r="D245" s="53" t="s">
        <v>805</v>
      </c>
      <c r="E245" s="53" t="s">
        <v>93</v>
      </c>
      <c r="F245" s="53" t="s">
        <v>90</v>
      </c>
      <c r="G245" s="53"/>
      <c r="H245" s="53"/>
      <c r="I245" s="53">
        <v>25</v>
      </c>
      <c r="J245" s="53" t="s">
        <v>133</v>
      </c>
      <c r="K245" s="62"/>
      <c r="L245" s="53" t="s">
        <v>757</v>
      </c>
      <c r="M245" s="53"/>
      <c r="N245" s="52"/>
      <c r="O245" s="52"/>
      <c r="P245" s="52"/>
      <c r="Q245" s="52"/>
      <c r="R245" s="53"/>
    </row>
    <row r="246" spans="1:18" ht="14.25">
      <c r="A246" s="53">
        <v>219</v>
      </c>
      <c r="B246" s="53" t="s">
        <v>694</v>
      </c>
      <c r="C246" s="53"/>
      <c r="D246" s="53" t="s">
        <v>524</v>
      </c>
      <c r="E246" s="53" t="s">
        <v>93</v>
      </c>
      <c r="F246" s="53" t="s">
        <v>90</v>
      </c>
      <c r="G246" s="53"/>
      <c r="H246" s="53"/>
      <c r="I246" s="53">
        <v>2800</v>
      </c>
      <c r="J246" s="53" t="s">
        <v>116</v>
      </c>
      <c r="K246" s="62"/>
      <c r="L246" s="53" t="s">
        <v>757</v>
      </c>
      <c r="M246" s="53"/>
      <c r="N246" s="52"/>
      <c r="O246" s="52"/>
      <c r="P246" s="52"/>
      <c r="Q246" s="52"/>
      <c r="R246" s="53"/>
    </row>
    <row r="247" spans="1:18" ht="14.25">
      <c r="A247" s="53">
        <v>220</v>
      </c>
      <c r="B247" s="53" t="s">
        <v>694</v>
      </c>
      <c r="C247" s="53"/>
      <c r="D247" s="53" t="s">
        <v>525</v>
      </c>
      <c r="E247" s="53" t="s">
        <v>93</v>
      </c>
      <c r="F247" s="53" t="s">
        <v>90</v>
      </c>
      <c r="G247" s="53"/>
      <c r="H247" s="53"/>
      <c r="I247" s="53">
        <v>497</v>
      </c>
      <c r="J247" s="53" t="s">
        <v>116</v>
      </c>
      <c r="K247" s="62"/>
      <c r="L247" s="53" t="s">
        <v>757</v>
      </c>
      <c r="M247" s="53"/>
      <c r="N247" s="52"/>
      <c r="O247" s="52"/>
      <c r="P247" s="52"/>
      <c r="Q247" s="52"/>
      <c r="R247" s="53"/>
    </row>
    <row r="248" spans="1:18" ht="14.25">
      <c r="A248" s="53">
        <v>221</v>
      </c>
      <c r="B248" s="53" t="s">
        <v>694</v>
      </c>
      <c r="C248" s="53"/>
      <c r="D248" s="53" t="s">
        <v>526</v>
      </c>
      <c r="E248" s="53" t="s">
        <v>93</v>
      </c>
      <c r="F248" s="53" t="s">
        <v>90</v>
      </c>
      <c r="G248" s="53"/>
      <c r="H248" s="53"/>
      <c r="I248" s="53">
        <v>258</v>
      </c>
      <c r="J248" s="53" t="s">
        <v>116</v>
      </c>
      <c r="K248" s="62"/>
      <c r="L248" s="53" t="s">
        <v>757</v>
      </c>
      <c r="M248" s="53"/>
      <c r="N248" s="52"/>
      <c r="O248" s="52"/>
      <c r="P248" s="52"/>
      <c r="Q248" s="52"/>
      <c r="R248" s="53"/>
    </row>
    <row r="249" spans="1:18" ht="14.25">
      <c r="A249" s="53">
        <v>222</v>
      </c>
      <c r="B249" s="53" t="s">
        <v>694</v>
      </c>
      <c r="C249" s="53"/>
      <c r="D249" s="53" t="s">
        <v>527</v>
      </c>
      <c r="E249" s="53" t="s">
        <v>93</v>
      </c>
      <c r="F249" s="53" t="s">
        <v>90</v>
      </c>
      <c r="G249" s="53"/>
      <c r="H249" s="53"/>
      <c r="I249" s="53">
        <v>654</v>
      </c>
      <c r="J249" s="53" t="s">
        <v>116</v>
      </c>
      <c r="K249" s="62"/>
      <c r="L249" s="53" t="s">
        <v>757</v>
      </c>
      <c r="M249" s="53"/>
      <c r="N249" s="52"/>
      <c r="O249" s="52"/>
      <c r="P249" s="52"/>
      <c r="Q249" s="52"/>
      <c r="R249" s="53"/>
    </row>
    <row r="250" spans="1:18" ht="14.25">
      <c r="A250" s="53">
        <v>223</v>
      </c>
      <c r="B250" s="53" t="s">
        <v>694</v>
      </c>
      <c r="C250" s="53"/>
      <c r="D250" s="53" t="s">
        <v>528</v>
      </c>
      <c r="E250" s="53" t="s">
        <v>93</v>
      </c>
      <c r="F250" s="53" t="s">
        <v>90</v>
      </c>
      <c r="G250" s="53"/>
      <c r="H250" s="53"/>
      <c r="I250" s="53">
        <v>126</v>
      </c>
      <c r="J250" s="53" t="s">
        <v>116</v>
      </c>
      <c r="K250" s="62"/>
      <c r="L250" s="53" t="s">
        <v>757</v>
      </c>
      <c r="M250" s="53"/>
      <c r="N250" s="52"/>
      <c r="O250" s="52"/>
      <c r="P250" s="52"/>
      <c r="Q250" s="52"/>
      <c r="R250" s="53"/>
    </row>
    <row r="251" spans="1:18" ht="14.25">
      <c r="A251" s="53" t="s">
        <v>806</v>
      </c>
      <c r="B251" s="53" t="str">
        <f t="shared" si="7"/>
        <v>南安市</v>
      </c>
      <c r="C251" s="53"/>
      <c r="D251" s="53" t="s">
        <v>530</v>
      </c>
      <c r="E251" s="53" t="s">
        <v>93</v>
      </c>
      <c r="F251" s="53" t="s">
        <v>90</v>
      </c>
      <c r="G251" s="53"/>
      <c r="H251" s="53"/>
      <c r="I251" s="53">
        <v>16</v>
      </c>
      <c r="J251" s="53" t="s">
        <v>133</v>
      </c>
      <c r="K251" s="62"/>
      <c r="L251" s="53" t="s">
        <v>757</v>
      </c>
      <c r="M251" s="53"/>
      <c r="N251" s="52"/>
      <c r="O251" s="52"/>
      <c r="P251" s="52"/>
      <c r="Q251" s="52"/>
      <c r="R251" s="53"/>
    </row>
    <row r="252" spans="1:18" ht="14.25">
      <c r="A252" s="53" t="s">
        <v>807</v>
      </c>
      <c r="B252" s="53" t="str">
        <f t="shared" si="7"/>
        <v>南安市</v>
      </c>
      <c r="C252" s="53"/>
      <c r="D252" s="53" t="s">
        <v>808</v>
      </c>
      <c r="E252" s="53" t="s">
        <v>93</v>
      </c>
      <c r="F252" s="53" t="s">
        <v>90</v>
      </c>
      <c r="G252" s="53"/>
      <c r="H252" s="53"/>
      <c r="I252" s="53">
        <v>11</v>
      </c>
      <c r="J252" s="53" t="s">
        <v>133</v>
      </c>
      <c r="K252" s="62"/>
      <c r="L252" s="53" t="s">
        <v>757</v>
      </c>
      <c r="M252" s="53"/>
      <c r="N252" s="52"/>
      <c r="O252" s="52"/>
      <c r="P252" s="52"/>
      <c r="Q252" s="52"/>
      <c r="R252" s="53"/>
    </row>
    <row r="253" spans="1:18" ht="14.25">
      <c r="A253" s="53">
        <v>226</v>
      </c>
      <c r="B253" s="53" t="str">
        <f t="shared" si="7"/>
        <v>南安市</v>
      </c>
      <c r="C253" s="53"/>
      <c r="D253" s="53" t="s">
        <v>533</v>
      </c>
      <c r="E253" s="53" t="s">
        <v>93</v>
      </c>
      <c r="F253" s="53" t="s">
        <v>90</v>
      </c>
      <c r="G253" s="53"/>
      <c r="H253" s="53"/>
      <c r="I253" s="53">
        <v>28</v>
      </c>
      <c r="J253" s="53" t="s">
        <v>133</v>
      </c>
      <c r="K253" s="62"/>
      <c r="L253" s="53" t="s">
        <v>757</v>
      </c>
      <c r="M253" s="53"/>
      <c r="N253" s="52"/>
      <c r="O253" s="52"/>
      <c r="P253" s="52"/>
      <c r="Q253" s="52"/>
      <c r="R253" s="53"/>
    </row>
    <row r="254" spans="1:18" ht="14.25">
      <c r="A254" s="53">
        <v>227</v>
      </c>
      <c r="B254" s="53" t="str">
        <f t="shared" si="7"/>
        <v>南安市</v>
      </c>
      <c r="C254" s="53"/>
      <c r="D254" s="53" t="s">
        <v>534</v>
      </c>
      <c r="E254" s="53" t="s">
        <v>93</v>
      </c>
      <c r="F254" s="53" t="s">
        <v>90</v>
      </c>
      <c r="G254" s="53"/>
      <c r="H254" s="53"/>
      <c r="I254" s="53">
        <v>173</v>
      </c>
      <c r="J254" s="53" t="s">
        <v>133</v>
      </c>
      <c r="K254" s="62"/>
      <c r="L254" s="53" t="s">
        <v>757</v>
      </c>
      <c r="M254" s="53"/>
      <c r="N254" s="52"/>
      <c r="O254" s="52"/>
      <c r="P254" s="52"/>
      <c r="Q254" s="52"/>
      <c r="R254" s="53"/>
    </row>
    <row r="255" spans="1:18" ht="14.25">
      <c r="A255" s="53">
        <v>228</v>
      </c>
      <c r="B255" s="53" t="str">
        <f t="shared" si="7"/>
        <v>南安市</v>
      </c>
      <c r="C255" s="53"/>
      <c r="D255" s="53" t="s">
        <v>535</v>
      </c>
      <c r="E255" s="53" t="s">
        <v>93</v>
      </c>
      <c r="F255" s="53" t="s">
        <v>90</v>
      </c>
      <c r="G255" s="53"/>
      <c r="H255" s="53"/>
      <c r="I255" s="53">
        <v>1059</v>
      </c>
      <c r="J255" s="53" t="s">
        <v>133</v>
      </c>
      <c r="K255" s="62"/>
      <c r="L255" s="53" t="s">
        <v>757</v>
      </c>
      <c r="M255" s="53"/>
      <c r="N255" s="52"/>
      <c r="O255" s="52"/>
      <c r="P255" s="52"/>
      <c r="Q255" s="52"/>
      <c r="R255" s="53"/>
    </row>
    <row r="256" spans="1:18" ht="14.25">
      <c r="A256" s="53">
        <v>229</v>
      </c>
      <c r="B256" s="53" t="str">
        <f t="shared" si="7"/>
        <v>南安市</v>
      </c>
      <c r="C256" s="53"/>
      <c r="D256" s="53" t="s">
        <v>809</v>
      </c>
      <c r="E256" s="53" t="s">
        <v>93</v>
      </c>
      <c r="F256" s="53" t="s">
        <v>90</v>
      </c>
      <c r="G256" s="53"/>
      <c r="H256" s="53"/>
      <c r="I256" s="53">
        <v>6458</v>
      </c>
      <c r="J256" s="53" t="s">
        <v>334</v>
      </c>
      <c r="K256" s="62"/>
      <c r="L256" s="53" t="s">
        <v>757</v>
      </c>
      <c r="M256" s="53"/>
      <c r="N256" s="52"/>
      <c r="O256" s="52"/>
      <c r="P256" s="52"/>
      <c r="Q256" s="52"/>
      <c r="R256" s="53"/>
    </row>
    <row r="257" spans="1:18" ht="22.5">
      <c r="A257" s="53" t="s">
        <v>810</v>
      </c>
      <c r="B257" s="53" t="str">
        <f t="shared" si="7"/>
        <v>泉港区</v>
      </c>
      <c r="C257" s="53"/>
      <c r="D257" s="53" t="s">
        <v>811</v>
      </c>
      <c r="E257" s="53" t="s">
        <v>93</v>
      </c>
      <c r="F257" s="53" t="s">
        <v>90</v>
      </c>
      <c r="G257" s="53"/>
      <c r="H257" s="53"/>
      <c r="I257" s="53">
        <v>7</v>
      </c>
      <c r="J257" s="53" t="s">
        <v>133</v>
      </c>
      <c r="K257" s="62"/>
      <c r="L257" s="53" t="s">
        <v>757</v>
      </c>
      <c r="M257" s="53"/>
      <c r="N257" s="52"/>
      <c r="O257" s="52"/>
      <c r="P257" s="52"/>
      <c r="Q257" s="52"/>
      <c r="R257" s="53"/>
    </row>
    <row r="258" spans="1:18" ht="14.25">
      <c r="A258" s="53">
        <v>231</v>
      </c>
      <c r="B258" s="53" t="str">
        <f t="shared" si="7"/>
        <v>泉港区</v>
      </c>
      <c r="C258" s="53"/>
      <c r="D258" s="53" t="s">
        <v>539</v>
      </c>
      <c r="E258" s="53" t="s">
        <v>93</v>
      </c>
      <c r="F258" s="53" t="s">
        <v>90</v>
      </c>
      <c r="G258" s="53"/>
      <c r="H258" s="53"/>
      <c r="I258" s="53">
        <v>370</v>
      </c>
      <c r="J258" s="53" t="s">
        <v>116</v>
      </c>
      <c r="K258" s="62"/>
      <c r="L258" s="53" t="s">
        <v>757</v>
      </c>
      <c r="M258" s="53"/>
      <c r="N258" s="52"/>
      <c r="O258" s="52"/>
      <c r="P258" s="52"/>
      <c r="Q258" s="52"/>
      <c r="R258" s="53"/>
    </row>
    <row r="259" spans="1:18" ht="14.25">
      <c r="A259" s="53">
        <v>232</v>
      </c>
      <c r="B259" s="53" t="str">
        <f t="shared" si="7"/>
        <v>泉港区</v>
      </c>
      <c r="C259" s="53"/>
      <c r="D259" s="53" t="s">
        <v>540</v>
      </c>
      <c r="E259" s="53" t="s">
        <v>93</v>
      </c>
      <c r="F259" s="53" t="s">
        <v>90</v>
      </c>
      <c r="G259" s="53"/>
      <c r="H259" s="53"/>
      <c r="I259" s="53">
        <v>61</v>
      </c>
      <c r="J259" s="53" t="s">
        <v>133</v>
      </c>
      <c r="K259" s="62"/>
      <c r="L259" s="53" t="s">
        <v>757</v>
      </c>
      <c r="M259" s="53"/>
      <c r="N259" s="52"/>
      <c r="O259" s="52"/>
      <c r="P259" s="52"/>
      <c r="Q259" s="52"/>
      <c r="R259" s="53"/>
    </row>
    <row r="260" spans="1:18" ht="22.5">
      <c r="A260" s="53">
        <v>233</v>
      </c>
      <c r="B260" s="53" t="str">
        <f t="shared" si="7"/>
        <v>泉港区</v>
      </c>
      <c r="C260" s="53"/>
      <c r="D260" s="53" t="s">
        <v>812</v>
      </c>
      <c r="E260" s="53" t="s">
        <v>93</v>
      </c>
      <c r="F260" s="53" t="s">
        <v>90</v>
      </c>
      <c r="G260" s="53"/>
      <c r="H260" s="53"/>
      <c r="I260" s="53">
        <v>71</v>
      </c>
      <c r="J260" s="53" t="s">
        <v>133</v>
      </c>
      <c r="K260" s="62"/>
      <c r="L260" s="53" t="s">
        <v>757</v>
      </c>
      <c r="M260" s="53"/>
      <c r="N260" s="52"/>
      <c r="O260" s="52"/>
      <c r="P260" s="52"/>
      <c r="Q260" s="52"/>
      <c r="R260" s="53"/>
    </row>
    <row r="261" spans="1:18" ht="14.25">
      <c r="A261" s="53">
        <v>234</v>
      </c>
      <c r="B261" s="53" t="str">
        <f t="shared" si="7"/>
        <v>南安市</v>
      </c>
      <c r="C261" s="53"/>
      <c r="D261" s="58" t="s">
        <v>813</v>
      </c>
      <c r="E261" s="53" t="s">
        <v>93</v>
      </c>
      <c r="F261" s="53" t="s">
        <v>90</v>
      </c>
      <c r="G261" s="53"/>
      <c r="H261" s="53"/>
      <c r="I261" s="53"/>
      <c r="J261" s="56" t="s">
        <v>116</v>
      </c>
      <c r="K261" s="62"/>
      <c r="L261" s="53" t="s">
        <v>757</v>
      </c>
      <c r="M261" s="53">
        <v>0.1</v>
      </c>
      <c r="N261" s="52"/>
      <c r="O261" s="52"/>
      <c r="P261" s="52"/>
      <c r="Q261" s="52"/>
      <c r="R261" s="53"/>
    </row>
    <row r="262" spans="1:18" ht="14.25">
      <c r="A262" s="53">
        <v>235</v>
      </c>
      <c r="B262" s="53" t="str">
        <f t="shared" si="7"/>
        <v>安溪县</v>
      </c>
      <c r="C262" s="53"/>
      <c r="D262" s="53" t="s">
        <v>814</v>
      </c>
      <c r="E262" s="53" t="s">
        <v>815</v>
      </c>
      <c r="F262" s="53" t="s">
        <v>90</v>
      </c>
      <c r="G262" s="53"/>
      <c r="H262" s="53"/>
      <c r="I262" s="53">
        <v>600</v>
      </c>
      <c r="J262" s="53" t="s">
        <v>184</v>
      </c>
      <c r="K262" s="62" t="s">
        <v>313</v>
      </c>
      <c r="L262" s="53" t="s">
        <v>757</v>
      </c>
      <c r="M262" s="53">
        <v>10</v>
      </c>
      <c r="N262" s="53">
        <v>10</v>
      </c>
      <c r="O262" s="189">
        <f>N262*17.25789</f>
        <v>172.5789</v>
      </c>
      <c r="P262" s="52"/>
      <c r="Q262" s="52"/>
      <c r="R262" s="53"/>
    </row>
    <row r="263" spans="1:18" ht="14.25">
      <c r="A263" s="53">
        <v>236</v>
      </c>
      <c r="B263" s="53" t="str">
        <f t="shared" si="7"/>
        <v>安溪县</v>
      </c>
      <c r="C263" s="53"/>
      <c r="D263" s="53" t="s">
        <v>544</v>
      </c>
      <c r="E263" s="53" t="s">
        <v>815</v>
      </c>
      <c r="F263" s="53" t="s">
        <v>90</v>
      </c>
      <c r="G263" s="53"/>
      <c r="H263" s="53"/>
      <c r="I263" s="53">
        <v>256</v>
      </c>
      <c r="J263" s="53" t="s">
        <v>184</v>
      </c>
      <c r="K263" s="62" t="s">
        <v>174</v>
      </c>
      <c r="L263" s="53" t="s">
        <v>757</v>
      </c>
      <c r="M263" s="53">
        <v>5</v>
      </c>
      <c r="N263" s="52">
        <v>5</v>
      </c>
      <c r="O263" s="189">
        <f>N263*17.25789</f>
        <v>86.28945</v>
      </c>
      <c r="P263" s="52"/>
      <c r="Q263" s="52"/>
      <c r="R263" s="53"/>
    </row>
    <row r="264" spans="1:18" ht="14.25">
      <c r="A264" s="53">
        <v>237</v>
      </c>
      <c r="B264" s="53" t="str">
        <f aca="true" t="shared" si="8" ref="B264:B300">IF(COUNTIF(D264,"*"&amp;"安溪"&amp;"*")=1,"安溪县",IF(COUNTIF(D264,"*"&amp;"德化"&amp;"*")=1,"德化县",(IF(COUNTIF(D264,"*"&amp;"永春"&amp;"*")=1,"永春县",IF(COUNTIF(D264,"*"&amp;"南安"&amp;"*")=1,"南安市",IF(COUNTIF(D264,"*"&amp;"惠安"&amp;"*")=1,"惠安县",IF(COUNTIF(D264,"*"&amp;"泉港"&amp;"*")=1,"泉港区",)))))))</f>
        <v>德化县</v>
      </c>
      <c r="C264" s="53"/>
      <c r="D264" s="53" t="s">
        <v>545</v>
      </c>
      <c r="E264" s="53" t="s">
        <v>815</v>
      </c>
      <c r="F264" s="53" t="s">
        <v>90</v>
      </c>
      <c r="G264" s="53"/>
      <c r="H264" s="53"/>
      <c r="I264" s="53">
        <v>222</v>
      </c>
      <c r="J264" s="53" t="s">
        <v>133</v>
      </c>
      <c r="K264" s="62"/>
      <c r="L264" s="53" t="s">
        <v>757</v>
      </c>
      <c r="M264" s="53"/>
      <c r="N264" s="52"/>
      <c r="O264" s="52"/>
      <c r="P264" s="52"/>
      <c r="Q264" s="52"/>
      <c r="R264" s="53"/>
    </row>
    <row r="265" spans="1:18" ht="14.25">
      <c r="A265" s="53">
        <v>238</v>
      </c>
      <c r="B265" s="53" t="str">
        <f t="shared" si="8"/>
        <v>德化县</v>
      </c>
      <c r="C265" s="53"/>
      <c r="D265" s="53" t="s">
        <v>546</v>
      </c>
      <c r="E265" s="53" t="s">
        <v>815</v>
      </c>
      <c r="F265" s="53" t="s">
        <v>90</v>
      </c>
      <c r="G265" s="53"/>
      <c r="H265" s="53"/>
      <c r="I265" s="53">
        <v>146</v>
      </c>
      <c r="J265" s="53" t="s">
        <v>133</v>
      </c>
      <c r="K265" s="62"/>
      <c r="L265" s="53" t="s">
        <v>757</v>
      </c>
      <c r="M265" s="53"/>
      <c r="N265" s="52"/>
      <c r="O265" s="52"/>
      <c r="P265" s="52"/>
      <c r="Q265" s="52"/>
      <c r="R265" s="53"/>
    </row>
    <row r="266" spans="1:18" ht="14.25">
      <c r="A266" s="53">
        <v>239</v>
      </c>
      <c r="B266" s="53" t="str">
        <f t="shared" si="8"/>
        <v>德化县</v>
      </c>
      <c r="C266" s="53"/>
      <c r="D266" s="53" t="s">
        <v>547</v>
      </c>
      <c r="E266" s="53" t="s">
        <v>815</v>
      </c>
      <c r="F266" s="53" t="s">
        <v>90</v>
      </c>
      <c r="G266" s="53"/>
      <c r="H266" s="53"/>
      <c r="I266" s="53">
        <v>241</v>
      </c>
      <c r="J266" s="53" t="s">
        <v>334</v>
      </c>
      <c r="K266" s="62"/>
      <c r="L266" s="53" t="s">
        <v>757</v>
      </c>
      <c r="M266" s="53"/>
      <c r="N266" s="52"/>
      <c r="O266" s="52"/>
      <c r="P266" s="52"/>
      <c r="Q266" s="52"/>
      <c r="R266" s="53"/>
    </row>
    <row r="267" spans="1:18" ht="14.25">
      <c r="A267" s="53">
        <v>240</v>
      </c>
      <c r="B267" s="53" t="str">
        <f t="shared" si="8"/>
        <v>德化县</v>
      </c>
      <c r="C267" s="53"/>
      <c r="D267" s="53" t="s">
        <v>548</v>
      </c>
      <c r="E267" s="53" t="s">
        <v>815</v>
      </c>
      <c r="F267" s="53" t="s">
        <v>90</v>
      </c>
      <c r="G267" s="53"/>
      <c r="H267" s="53"/>
      <c r="I267" s="53">
        <v>915</v>
      </c>
      <c r="J267" s="53" t="s">
        <v>334</v>
      </c>
      <c r="K267" s="62"/>
      <c r="L267" s="53" t="s">
        <v>757</v>
      </c>
      <c r="M267" s="53"/>
      <c r="N267" s="52"/>
      <c r="O267" s="52"/>
      <c r="P267" s="52"/>
      <c r="Q267" s="52"/>
      <c r="R267" s="53"/>
    </row>
    <row r="268" spans="1:18" ht="14.25">
      <c r="A268" s="53">
        <v>241</v>
      </c>
      <c r="B268" s="53" t="str">
        <f t="shared" si="8"/>
        <v>德化县</v>
      </c>
      <c r="C268" s="53"/>
      <c r="D268" s="53" t="s">
        <v>549</v>
      </c>
      <c r="E268" s="53" t="s">
        <v>815</v>
      </c>
      <c r="F268" s="53" t="s">
        <v>90</v>
      </c>
      <c r="G268" s="53"/>
      <c r="H268" s="53"/>
      <c r="I268" s="53">
        <v>591</v>
      </c>
      <c r="J268" s="53" t="s">
        <v>334</v>
      </c>
      <c r="K268" s="62"/>
      <c r="L268" s="53" t="s">
        <v>757</v>
      </c>
      <c r="M268" s="53"/>
      <c r="N268" s="52"/>
      <c r="O268" s="52"/>
      <c r="P268" s="52"/>
      <c r="Q268" s="52"/>
      <c r="R268" s="53"/>
    </row>
    <row r="269" spans="1:18" ht="14.25">
      <c r="A269" s="53">
        <v>242</v>
      </c>
      <c r="B269" s="53" t="s">
        <v>691</v>
      </c>
      <c r="C269" s="53"/>
      <c r="D269" s="53" t="s">
        <v>550</v>
      </c>
      <c r="E269" s="53" t="s">
        <v>815</v>
      </c>
      <c r="F269" s="53" t="s">
        <v>90</v>
      </c>
      <c r="G269" s="53"/>
      <c r="H269" s="53"/>
      <c r="I269" s="53">
        <v>496</v>
      </c>
      <c r="J269" s="53" t="s">
        <v>133</v>
      </c>
      <c r="K269" s="62"/>
      <c r="L269" s="53" t="s">
        <v>757</v>
      </c>
      <c r="M269" s="53"/>
      <c r="N269" s="52"/>
      <c r="O269" s="52"/>
      <c r="P269" s="52"/>
      <c r="Q269" s="52"/>
      <c r="R269" s="53"/>
    </row>
    <row r="270" spans="1:18" ht="14.25">
      <c r="A270" s="53">
        <v>243</v>
      </c>
      <c r="B270" s="53" t="s">
        <v>691</v>
      </c>
      <c r="C270" s="53"/>
      <c r="D270" s="53" t="s">
        <v>816</v>
      </c>
      <c r="E270" s="53" t="s">
        <v>815</v>
      </c>
      <c r="F270" s="53" t="s">
        <v>90</v>
      </c>
      <c r="G270" s="53"/>
      <c r="H270" s="53"/>
      <c r="I270" s="53">
        <v>682</v>
      </c>
      <c r="J270" s="53" t="s">
        <v>184</v>
      </c>
      <c r="K270" s="62" t="s">
        <v>138</v>
      </c>
      <c r="L270" s="53" t="s">
        <v>757</v>
      </c>
      <c r="M270" s="53">
        <v>5</v>
      </c>
      <c r="N270" s="53">
        <v>5</v>
      </c>
      <c r="O270" s="189">
        <f>N270*17.25789</f>
        <v>86.28945</v>
      </c>
      <c r="P270" s="52"/>
      <c r="Q270" s="52"/>
      <c r="R270" s="53"/>
    </row>
    <row r="271" spans="1:18" ht="14.25">
      <c r="A271" s="53">
        <v>244</v>
      </c>
      <c r="B271" s="53" t="s">
        <v>691</v>
      </c>
      <c r="C271" s="53"/>
      <c r="D271" s="53" t="s">
        <v>817</v>
      </c>
      <c r="E271" s="53" t="s">
        <v>815</v>
      </c>
      <c r="F271" s="53" t="s">
        <v>90</v>
      </c>
      <c r="G271" s="53"/>
      <c r="H271" s="53"/>
      <c r="I271" s="53">
        <v>454</v>
      </c>
      <c r="J271" s="53" t="s">
        <v>184</v>
      </c>
      <c r="K271" s="62" t="s">
        <v>138</v>
      </c>
      <c r="L271" s="53" t="s">
        <v>757</v>
      </c>
      <c r="M271" s="53">
        <v>5</v>
      </c>
      <c r="N271" s="53">
        <v>5</v>
      </c>
      <c r="O271" s="189">
        <f>N271*17.25789</f>
        <v>86.28945</v>
      </c>
      <c r="P271" s="52"/>
      <c r="Q271" s="52"/>
      <c r="R271" s="53"/>
    </row>
    <row r="272" spans="1:18" ht="14.25">
      <c r="A272" s="53">
        <v>245</v>
      </c>
      <c r="B272" s="53" t="s">
        <v>691</v>
      </c>
      <c r="C272" s="53"/>
      <c r="D272" s="53" t="s">
        <v>553</v>
      </c>
      <c r="E272" s="53" t="s">
        <v>815</v>
      </c>
      <c r="F272" s="53" t="s">
        <v>90</v>
      </c>
      <c r="G272" s="53"/>
      <c r="H272" s="53"/>
      <c r="I272" s="53">
        <v>1028</v>
      </c>
      <c r="J272" s="53" t="s">
        <v>184</v>
      </c>
      <c r="K272" s="62" t="s">
        <v>174</v>
      </c>
      <c r="L272" s="53" t="s">
        <v>757</v>
      </c>
      <c r="M272" s="53">
        <v>15</v>
      </c>
      <c r="N272" s="53">
        <v>15</v>
      </c>
      <c r="O272" s="189">
        <f>N272*17.25789</f>
        <v>258.86835</v>
      </c>
      <c r="P272" s="52"/>
      <c r="Q272" s="52"/>
      <c r="R272" s="53"/>
    </row>
    <row r="273" spans="1:18" ht="14.25">
      <c r="A273" s="53">
        <v>246</v>
      </c>
      <c r="B273" s="53" t="s">
        <v>691</v>
      </c>
      <c r="C273" s="53"/>
      <c r="D273" s="53" t="s">
        <v>554</v>
      </c>
      <c r="E273" s="53" t="s">
        <v>815</v>
      </c>
      <c r="F273" s="53" t="s">
        <v>90</v>
      </c>
      <c r="G273" s="53"/>
      <c r="H273" s="53"/>
      <c r="I273" s="53">
        <v>211</v>
      </c>
      <c r="J273" s="53" t="s">
        <v>184</v>
      </c>
      <c r="K273" s="62" t="s">
        <v>138</v>
      </c>
      <c r="L273" s="53" t="s">
        <v>757</v>
      </c>
      <c r="M273" s="53">
        <v>5</v>
      </c>
      <c r="N273" s="53">
        <v>5</v>
      </c>
      <c r="O273" s="189">
        <f>N273*17.25789</f>
        <v>86.28945</v>
      </c>
      <c r="P273" s="52"/>
      <c r="Q273" s="52"/>
      <c r="R273" s="53"/>
    </row>
    <row r="274" spans="1:18" ht="14.25">
      <c r="A274" s="53">
        <v>247</v>
      </c>
      <c r="B274" s="53" t="str">
        <f t="shared" si="8"/>
        <v>南安市</v>
      </c>
      <c r="C274" s="53"/>
      <c r="D274" s="53" t="s">
        <v>555</v>
      </c>
      <c r="E274" s="53" t="s">
        <v>815</v>
      </c>
      <c r="F274" s="53" t="s">
        <v>90</v>
      </c>
      <c r="G274" s="53"/>
      <c r="H274" s="53"/>
      <c r="I274" s="53">
        <v>75</v>
      </c>
      <c r="J274" s="53" t="s">
        <v>133</v>
      </c>
      <c r="K274" s="62"/>
      <c r="L274" s="53" t="s">
        <v>757</v>
      </c>
      <c r="M274" s="53"/>
      <c r="N274" s="52"/>
      <c r="O274" s="52"/>
      <c r="P274" s="52"/>
      <c r="Q274" s="52"/>
      <c r="R274" s="53"/>
    </row>
    <row r="275" spans="1:18" ht="14.25">
      <c r="A275" s="53">
        <v>248</v>
      </c>
      <c r="B275" s="53" t="str">
        <f t="shared" si="8"/>
        <v>南安市</v>
      </c>
      <c r="C275" s="53"/>
      <c r="D275" s="53" t="s">
        <v>556</v>
      </c>
      <c r="E275" s="53" t="s">
        <v>815</v>
      </c>
      <c r="F275" s="53" t="s">
        <v>90</v>
      </c>
      <c r="G275" s="53"/>
      <c r="H275" s="53"/>
      <c r="I275" s="53">
        <v>91</v>
      </c>
      <c r="J275" s="53" t="s">
        <v>133</v>
      </c>
      <c r="K275" s="62"/>
      <c r="L275" s="53" t="s">
        <v>757</v>
      </c>
      <c r="M275" s="53"/>
      <c r="N275" s="52"/>
      <c r="O275" s="52"/>
      <c r="P275" s="52"/>
      <c r="Q275" s="52"/>
      <c r="R275" s="53"/>
    </row>
    <row r="276" spans="1:18" ht="14.25">
      <c r="A276" s="53">
        <v>249</v>
      </c>
      <c r="B276" s="53" t="str">
        <f t="shared" si="8"/>
        <v>南安市</v>
      </c>
      <c r="C276" s="53"/>
      <c r="D276" s="53" t="s">
        <v>557</v>
      </c>
      <c r="E276" s="53" t="s">
        <v>815</v>
      </c>
      <c r="F276" s="53" t="s">
        <v>90</v>
      </c>
      <c r="G276" s="53"/>
      <c r="H276" s="53"/>
      <c r="I276" s="53">
        <v>260</v>
      </c>
      <c r="J276" s="53" t="s">
        <v>133</v>
      </c>
      <c r="K276" s="62"/>
      <c r="L276" s="53" t="s">
        <v>757</v>
      </c>
      <c r="M276" s="53"/>
      <c r="N276" s="52"/>
      <c r="O276" s="52"/>
      <c r="P276" s="52"/>
      <c r="Q276" s="52"/>
      <c r="R276" s="53"/>
    </row>
    <row r="277" spans="1:18" ht="14.25">
      <c r="A277" s="53">
        <v>250</v>
      </c>
      <c r="B277" s="53" t="str">
        <f t="shared" si="8"/>
        <v>南安市</v>
      </c>
      <c r="C277" s="53"/>
      <c r="D277" s="53" t="s">
        <v>818</v>
      </c>
      <c r="E277" s="53" t="s">
        <v>815</v>
      </c>
      <c r="F277" s="53" t="s">
        <v>90</v>
      </c>
      <c r="G277" s="53"/>
      <c r="H277" s="53"/>
      <c r="I277" s="53">
        <v>294</v>
      </c>
      <c r="J277" s="53" t="s">
        <v>133</v>
      </c>
      <c r="K277" s="62"/>
      <c r="L277" s="53" t="s">
        <v>757</v>
      </c>
      <c r="M277" s="53"/>
      <c r="N277" s="52"/>
      <c r="O277" s="52"/>
      <c r="P277" s="52"/>
      <c r="Q277" s="52"/>
      <c r="R277" s="53"/>
    </row>
    <row r="278" spans="1:18" ht="14.25">
      <c r="A278" s="53">
        <v>251</v>
      </c>
      <c r="B278" s="53" t="str">
        <f t="shared" si="8"/>
        <v>南安市</v>
      </c>
      <c r="C278" s="53"/>
      <c r="D278" s="53" t="s">
        <v>819</v>
      </c>
      <c r="E278" s="53" t="s">
        <v>815</v>
      </c>
      <c r="F278" s="53" t="s">
        <v>90</v>
      </c>
      <c r="G278" s="53"/>
      <c r="H278" s="53"/>
      <c r="I278" s="53">
        <v>1060</v>
      </c>
      <c r="J278" s="53" t="s">
        <v>184</v>
      </c>
      <c r="K278" s="62" t="s">
        <v>313</v>
      </c>
      <c r="L278" s="53" t="s">
        <v>757</v>
      </c>
      <c r="M278" s="53">
        <v>20</v>
      </c>
      <c r="N278" s="53">
        <v>20</v>
      </c>
      <c r="O278" s="189">
        <f>N278*17.25789</f>
        <v>345.1578</v>
      </c>
      <c r="P278" s="52"/>
      <c r="Q278" s="52"/>
      <c r="R278" s="53"/>
    </row>
    <row r="279" spans="1:18" ht="14.25">
      <c r="A279" s="53">
        <v>252</v>
      </c>
      <c r="B279" s="53" t="str">
        <f t="shared" si="8"/>
        <v>南安市</v>
      </c>
      <c r="C279" s="53"/>
      <c r="D279" s="53" t="s">
        <v>820</v>
      </c>
      <c r="E279" s="53" t="s">
        <v>815</v>
      </c>
      <c r="F279" s="53" t="s">
        <v>90</v>
      </c>
      <c r="G279" s="53"/>
      <c r="H279" s="53"/>
      <c r="I279" s="53">
        <v>1050</v>
      </c>
      <c r="J279" s="53" t="s">
        <v>184</v>
      </c>
      <c r="K279" s="62" t="s">
        <v>313</v>
      </c>
      <c r="L279" s="53" t="s">
        <v>757</v>
      </c>
      <c r="M279" s="53">
        <v>20</v>
      </c>
      <c r="N279" s="53">
        <v>20</v>
      </c>
      <c r="O279" s="189">
        <f>N279*17.25789</f>
        <v>345.1578</v>
      </c>
      <c r="P279" s="52"/>
      <c r="Q279" s="52"/>
      <c r="R279" s="53"/>
    </row>
    <row r="280" spans="1:18" ht="14.25">
      <c r="A280" s="53">
        <v>253</v>
      </c>
      <c r="B280" s="53" t="str">
        <f t="shared" si="8"/>
        <v>南安市</v>
      </c>
      <c r="C280" s="53"/>
      <c r="D280" s="53" t="s">
        <v>821</v>
      </c>
      <c r="E280" s="53" t="s">
        <v>815</v>
      </c>
      <c r="F280" s="53" t="s">
        <v>90</v>
      </c>
      <c r="G280" s="53"/>
      <c r="H280" s="53"/>
      <c r="I280" s="53">
        <v>1080</v>
      </c>
      <c r="J280" s="53" t="s">
        <v>184</v>
      </c>
      <c r="K280" s="62" t="s">
        <v>313</v>
      </c>
      <c r="L280" s="53" t="s">
        <v>757</v>
      </c>
      <c r="M280" s="53">
        <v>20</v>
      </c>
      <c r="N280" s="53">
        <v>20</v>
      </c>
      <c r="O280" s="189">
        <f>N280*17.25789</f>
        <v>345.1578</v>
      </c>
      <c r="P280" s="52"/>
      <c r="Q280" s="52"/>
      <c r="R280" s="53"/>
    </row>
    <row r="281" spans="1:18" ht="14.25">
      <c r="A281" s="53">
        <v>254</v>
      </c>
      <c r="B281" s="53" t="str">
        <f t="shared" si="8"/>
        <v>南安市</v>
      </c>
      <c r="C281" s="53"/>
      <c r="D281" s="53" t="s">
        <v>822</v>
      </c>
      <c r="E281" s="53" t="s">
        <v>815</v>
      </c>
      <c r="F281" s="53" t="s">
        <v>90</v>
      </c>
      <c r="G281" s="53"/>
      <c r="H281" s="53"/>
      <c r="I281" s="53">
        <v>1100</v>
      </c>
      <c r="J281" s="53" t="s">
        <v>184</v>
      </c>
      <c r="K281" s="62" t="s">
        <v>313</v>
      </c>
      <c r="L281" s="53" t="s">
        <v>757</v>
      </c>
      <c r="M281" s="53">
        <v>20</v>
      </c>
      <c r="N281" s="53">
        <v>20</v>
      </c>
      <c r="O281" s="189">
        <f>N281*17.25789</f>
        <v>345.1578</v>
      </c>
      <c r="P281" s="52"/>
      <c r="Q281" s="52"/>
      <c r="R281" s="53"/>
    </row>
    <row r="282" spans="1:18" ht="14.25">
      <c r="A282" s="53">
        <v>255</v>
      </c>
      <c r="B282" s="53" t="str">
        <f t="shared" si="8"/>
        <v>南安市</v>
      </c>
      <c r="C282" s="53"/>
      <c r="D282" s="53" t="s">
        <v>823</v>
      </c>
      <c r="E282" s="53" t="s">
        <v>815</v>
      </c>
      <c r="F282" s="53" t="s">
        <v>90</v>
      </c>
      <c r="G282" s="53"/>
      <c r="H282" s="53"/>
      <c r="I282" s="53">
        <v>1050</v>
      </c>
      <c r="J282" s="53" t="s">
        <v>184</v>
      </c>
      <c r="K282" s="62" t="s">
        <v>313</v>
      </c>
      <c r="L282" s="53" t="s">
        <v>757</v>
      </c>
      <c r="M282" s="53">
        <v>20</v>
      </c>
      <c r="N282" s="53">
        <v>20</v>
      </c>
      <c r="O282" s="189">
        <f>N282*17.25789</f>
        <v>345.1578</v>
      </c>
      <c r="P282" s="52"/>
      <c r="Q282" s="52"/>
      <c r="R282" s="53"/>
    </row>
    <row r="283" spans="1:18" ht="14.25">
      <c r="A283" s="53">
        <v>256</v>
      </c>
      <c r="B283" s="53" t="str">
        <f t="shared" si="8"/>
        <v>泉港区</v>
      </c>
      <c r="C283" s="53"/>
      <c r="D283" s="53" t="s">
        <v>564</v>
      </c>
      <c r="E283" s="53" t="s">
        <v>815</v>
      </c>
      <c r="F283" s="53" t="s">
        <v>90</v>
      </c>
      <c r="G283" s="53"/>
      <c r="H283" s="53"/>
      <c r="I283" s="53">
        <v>311</v>
      </c>
      <c r="J283" s="53" t="s">
        <v>133</v>
      </c>
      <c r="K283" s="62"/>
      <c r="L283" s="53" t="s">
        <v>757</v>
      </c>
      <c r="M283" s="53"/>
      <c r="N283" s="52"/>
      <c r="O283" s="52"/>
      <c r="P283" s="52"/>
      <c r="Q283" s="52"/>
      <c r="R283" s="53"/>
    </row>
    <row r="284" spans="1:18" ht="14.25">
      <c r="A284" s="53">
        <v>257</v>
      </c>
      <c r="B284" s="53" t="str">
        <f t="shared" si="8"/>
        <v>永春县</v>
      </c>
      <c r="C284" s="53"/>
      <c r="D284" s="53" t="s">
        <v>565</v>
      </c>
      <c r="E284" s="53" t="s">
        <v>815</v>
      </c>
      <c r="F284" s="53" t="s">
        <v>90</v>
      </c>
      <c r="G284" s="53"/>
      <c r="H284" s="53"/>
      <c r="I284" s="53">
        <v>217</v>
      </c>
      <c r="J284" s="53" t="s">
        <v>133</v>
      </c>
      <c r="K284" s="62"/>
      <c r="L284" s="53" t="s">
        <v>757</v>
      </c>
      <c r="M284" s="53"/>
      <c r="N284" s="52"/>
      <c r="O284" s="52"/>
      <c r="P284" s="52"/>
      <c r="Q284" s="52"/>
      <c r="R284" s="53"/>
    </row>
    <row r="285" spans="1:18" ht="14.25">
      <c r="A285" s="53">
        <v>258</v>
      </c>
      <c r="B285" s="53" t="str">
        <f t="shared" si="8"/>
        <v>永春县</v>
      </c>
      <c r="C285" s="53"/>
      <c r="D285" s="53" t="s">
        <v>566</v>
      </c>
      <c r="E285" s="53" t="s">
        <v>815</v>
      </c>
      <c r="F285" s="53" t="s">
        <v>90</v>
      </c>
      <c r="G285" s="53"/>
      <c r="H285" s="53"/>
      <c r="I285" s="53">
        <v>41</v>
      </c>
      <c r="J285" s="53" t="s">
        <v>133</v>
      </c>
      <c r="K285" s="62"/>
      <c r="L285" s="53" t="s">
        <v>757</v>
      </c>
      <c r="M285" s="53"/>
      <c r="N285" s="52"/>
      <c r="O285" s="52"/>
      <c r="P285" s="52"/>
      <c r="Q285" s="52"/>
      <c r="R285" s="53"/>
    </row>
    <row r="286" spans="1:18" ht="14.25">
      <c r="A286" s="53">
        <v>259</v>
      </c>
      <c r="B286" s="53" t="str">
        <f t="shared" si="8"/>
        <v>永春县</v>
      </c>
      <c r="C286" s="53"/>
      <c r="D286" s="53" t="s">
        <v>567</v>
      </c>
      <c r="E286" s="53" t="s">
        <v>815</v>
      </c>
      <c r="F286" s="53" t="s">
        <v>90</v>
      </c>
      <c r="G286" s="53"/>
      <c r="H286" s="53"/>
      <c r="I286" s="53">
        <v>41</v>
      </c>
      <c r="J286" s="53" t="s">
        <v>184</v>
      </c>
      <c r="K286" s="62" t="s">
        <v>174</v>
      </c>
      <c r="L286" s="53" t="s">
        <v>757</v>
      </c>
      <c r="M286" s="53">
        <v>5</v>
      </c>
      <c r="N286" s="53">
        <v>5</v>
      </c>
      <c r="O286" s="189">
        <f>N286*17.25789</f>
        <v>86.28945</v>
      </c>
      <c r="P286" s="52"/>
      <c r="Q286" s="52"/>
      <c r="R286" s="53"/>
    </row>
    <row r="287" spans="1:18" ht="14.25">
      <c r="A287" s="53">
        <v>260</v>
      </c>
      <c r="B287" s="53" t="str">
        <f t="shared" si="8"/>
        <v>永春县</v>
      </c>
      <c r="C287" s="53"/>
      <c r="D287" s="53" t="s">
        <v>568</v>
      </c>
      <c r="E287" s="53" t="s">
        <v>815</v>
      </c>
      <c r="F287" s="53" t="s">
        <v>90</v>
      </c>
      <c r="G287" s="53"/>
      <c r="H287" s="53"/>
      <c r="I287" s="53">
        <v>144</v>
      </c>
      <c r="J287" s="53" t="s">
        <v>133</v>
      </c>
      <c r="K287" s="62"/>
      <c r="L287" s="53" t="s">
        <v>757</v>
      </c>
      <c r="M287" s="53"/>
      <c r="N287" s="52"/>
      <c r="O287" s="52"/>
      <c r="P287" s="52"/>
      <c r="Q287" s="52"/>
      <c r="R287" s="53"/>
    </row>
    <row r="288" spans="1:18" ht="14.25">
      <c r="A288" s="53">
        <v>261</v>
      </c>
      <c r="B288" s="53" t="str">
        <f t="shared" si="8"/>
        <v>永春县</v>
      </c>
      <c r="C288" s="53"/>
      <c r="D288" s="53" t="s">
        <v>569</v>
      </c>
      <c r="E288" s="53" t="s">
        <v>815</v>
      </c>
      <c r="F288" s="53" t="s">
        <v>90</v>
      </c>
      <c r="G288" s="53"/>
      <c r="H288" s="53"/>
      <c r="I288" s="53">
        <v>127</v>
      </c>
      <c r="J288" s="53" t="s">
        <v>184</v>
      </c>
      <c r="K288" s="62" t="s">
        <v>174</v>
      </c>
      <c r="L288" s="53" t="s">
        <v>757</v>
      </c>
      <c r="M288" s="53">
        <v>5</v>
      </c>
      <c r="N288" s="53">
        <v>5</v>
      </c>
      <c r="O288" s="189">
        <f>N288*17.25789</f>
        <v>86.28945</v>
      </c>
      <c r="P288" s="52"/>
      <c r="Q288" s="52"/>
      <c r="R288" s="53"/>
    </row>
    <row r="289" spans="1:18" ht="14.25">
      <c r="A289" s="53">
        <v>262</v>
      </c>
      <c r="B289" s="53" t="str">
        <f t="shared" si="8"/>
        <v>永春县</v>
      </c>
      <c r="C289" s="53"/>
      <c r="D289" s="53" t="s">
        <v>570</v>
      </c>
      <c r="E289" s="53" t="s">
        <v>815</v>
      </c>
      <c r="F289" s="53" t="s">
        <v>90</v>
      </c>
      <c r="G289" s="53"/>
      <c r="H289" s="53"/>
      <c r="I289" s="53">
        <v>249</v>
      </c>
      <c r="J289" s="53" t="s">
        <v>184</v>
      </c>
      <c r="K289" s="62" t="s">
        <v>313</v>
      </c>
      <c r="L289" s="53" t="s">
        <v>757</v>
      </c>
      <c r="M289" s="53">
        <v>10</v>
      </c>
      <c r="N289" s="53">
        <v>10</v>
      </c>
      <c r="O289" s="189">
        <f>N289*17.25789</f>
        <v>172.5789</v>
      </c>
      <c r="P289" s="52"/>
      <c r="Q289" s="52"/>
      <c r="R289" s="53"/>
    </row>
    <row r="290" spans="1:18" ht="14.25">
      <c r="A290" s="53">
        <v>263</v>
      </c>
      <c r="B290" s="53" t="str">
        <f t="shared" si="8"/>
        <v>永春县</v>
      </c>
      <c r="C290" s="53"/>
      <c r="D290" s="53" t="s">
        <v>571</v>
      </c>
      <c r="E290" s="53" t="s">
        <v>815</v>
      </c>
      <c r="F290" s="53" t="s">
        <v>90</v>
      </c>
      <c r="G290" s="53"/>
      <c r="H290" s="53"/>
      <c r="I290" s="53">
        <v>18</v>
      </c>
      <c r="J290" s="53" t="s">
        <v>184</v>
      </c>
      <c r="K290" s="62" t="s">
        <v>174</v>
      </c>
      <c r="L290" s="53" t="s">
        <v>757</v>
      </c>
      <c r="M290" s="53">
        <v>5</v>
      </c>
      <c r="N290" s="53">
        <v>5</v>
      </c>
      <c r="O290" s="189">
        <f>N290*17.25789</f>
        <v>86.28945</v>
      </c>
      <c r="P290" s="52"/>
      <c r="Q290" s="52"/>
      <c r="R290" s="53"/>
    </row>
    <row r="291" spans="1:18" ht="14.25">
      <c r="A291" s="53">
        <v>264</v>
      </c>
      <c r="B291" s="53" t="str">
        <f t="shared" si="8"/>
        <v>永春县</v>
      </c>
      <c r="C291" s="53"/>
      <c r="D291" s="53" t="s">
        <v>824</v>
      </c>
      <c r="E291" s="53" t="s">
        <v>815</v>
      </c>
      <c r="F291" s="53" t="s">
        <v>90</v>
      </c>
      <c r="G291" s="53"/>
      <c r="H291" s="53"/>
      <c r="I291" s="53">
        <v>764</v>
      </c>
      <c r="J291" s="53" t="s">
        <v>184</v>
      </c>
      <c r="K291" s="62" t="s">
        <v>313</v>
      </c>
      <c r="L291" s="53" t="s">
        <v>757</v>
      </c>
      <c r="M291" s="53">
        <v>10</v>
      </c>
      <c r="N291" s="53">
        <v>10</v>
      </c>
      <c r="O291" s="189">
        <f>N291*17.25789</f>
        <v>172.5789</v>
      </c>
      <c r="P291" s="52"/>
      <c r="Q291" s="52"/>
      <c r="R291" s="53"/>
    </row>
    <row r="292" spans="1:18" ht="14.25">
      <c r="A292" s="53">
        <v>265</v>
      </c>
      <c r="B292" s="53" t="str">
        <f t="shared" si="8"/>
        <v>永春县</v>
      </c>
      <c r="C292" s="53"/>
      <c r="D292" s="53" t="s">
        <v>825</v>
      </c>
      <c r="E292" s="53" t="s">
        <v>815</v>
      </c>
      <c r="F292" s="53" t="s">
        <v>90</v>
      </c>
      <c r="G292" s="53"/>
      <c r="H292" s="53"/>
      <c r="I292" s="53">
        <v>1148</v>
      </c>
      <c r="J292" s="53" t="s">
        <v>184</v>
      </c>
      <c r="K292" s="62" t="s">
        <v>313</v>
      </c>
      <c r="L292" s="53" t="s">
        <v>757</v>
      </c>
      <c r="M292" s="53">
        <v>10</v>
      </c>
      <c r="N292" s="53">
        <v>10</v>
      </c>
      <c r="O292" s="189">
        <f>N292*17.25789</f>
        <v>172.5789</v>
      </c>
      <c r="P292" s="52"/>
      <c r="Q292" s="52"/>
      <c r="R292" s="53"/>
    </row>
    <row r="293" spans="1:18" ht="14.25">
      <c r="A293" s="53">
        <v>266</v>
      </c>
      <c r="B293" s="53" t="str">
        <f t="shared" si="8"/>
        <v>永春县</v>
      </c>
      <c r="C293" s="53"/>
      <c r="D293" s="53" t="s">
        <v>826</v>
      </c>
      <c r="E293" s="53" t="s">
        <v>827</v>
      </c>
      <c r="F293" s="53" t="s">
        <v>90</v>
      </c>
      <c r="G293" s="53"/>
      <c r="H293" s="53"/>
      <c r="I293" s="53">
        <v>224</v>
      </c>
      <c r="J293" s="53" t="s">
        <v>184</v>
      </c>
      <c r="K293" s="62" t="s">
        <v>174</v>
      </c>
      <c r="L293" s="53" t="s">
        <v>757</v>
      </c>
      <c r="M293" s="53">
        <v>5</v>
      </c>
      <c r="N293" s="53">
        <v>5</v>
      </c>
      <c r="O293" s="52">
        <v>141</v>
      </c>
      <c r="P293" s="52"/>
      <c r="Q293" s="52"/>
      <c r="R293" s="53"/>
    </row>
    <row r="294" spans="1:18" ht="22.5">
      <c r="A294" s="53">
        <v>267</v>
      </c>
      <c r="B294" s="53" t="str">
        <f t="shared" si="8"/>
        <v>安溪县</v>
      </c>
      <c r="C294" s="188"/>
      <c r="D294" s="53" t="s">
        <v>828</v>
      </c>
      <c r="E294" s="53" t="s">
        <v>829</v>
      </c>
      <c r="F294" s="53" t="s">
        <v>163</v>
      </c>
      <c r="G294" s="52"/>
      <c r="H294" s="52"/>
      <c r="I294" s="53">
        <v>3</v>
      </c>
      <c r="J294" s="53" t="s">
        <v>129</v>
      </c>
      <c r="K294" s="62" t="s">
        <v>138</v>
      </c>
      <c r="L294" s="53" t="s">
        <v>757</v>
      </c>
      <c r="M294" s="53">
        <v>2.5</v>
      </c>
      <c r="N294" s="53">
        <v>2.5</v>
      </c>
      <c r="O294" s="52">
        <v>374.05</v>
      </c>
      <c r="P294" s="52"/>
      <c r="Q294" s="52"/>
      <c r="R294" s="53"/>
    </row>
    <row r="295" spans="1:18" ht="22.5">
      <c r="A295" s="53">
        <v>268</v>
      </c>
      <c r="B295" s="53" t="str">
        <f t="shared" si="8"/>
        <v>德化县</v>
      </c>
      <c r="C295" s="188"/>
      <c r="D295" s="53" t="s">
        <v>830</v>
      </c>
      <c r="E295" s="53" t="s">
        <v>829</v>
      </c>
      <c r="F295" s="53" t="s">
        <v>163</v>
      </c>
      <c r="G295" s="52"/>
      <c r="H295" s="52"/>
      <c r="I295" s="53">
        <v>1</v>
      </c>
      <c r="J295" s="52" t="s">
        <v>133</v>
      </c>
      <c r="K295" s="62"/>
      <c r="L295" s="52"/>
      <c r="M295" s="53"/>
      <c r="N295" s="52"/>
      <c r="O295" s="52"/>
      <c r="P295" s="52"/>
      <c r="Q295" s="52"/>
      <c r="R295" s="53"/>
    </row>
    <row r="296" spans="1:18" ht="15">
      <c r="A296" s="53">
        <v>269</v>
      </c>
      <c r="B296" s="53" t="str">
        <f t="shared" si="8"/>
        <v>惠安县</v>
      </c>
      <c r="C296" s="188"/>
      <c r="D296" s="53" t="s">
        <v>831</v>
      </c>
      <c r="E296" s="53" t="s">
        <v>829</v>
      </c>
      <c r="F296" s="53" t="s">
        <v>163</v>
      </c>
      <c r="G296" s="52"/>
      <c r="H296" s="52"/>
      <c r="I296" s="53">
        <v>2</v>
      </c>
      <c r="J296" s="53" t="s">
        <v>129</v>
      </c>
      <c r="K296" s="62" t="s">
        <v>138</v>
      </c>
      <c r="L296" s="53" t="s">
        <v>757</v>
      </c>
      <c r="M296" s="53">
        <v>0.6</v>
      </c>
      <c r="N296" s="52">
        <v>0.73</v>
      </c>
      <c r="O296" s="52">
        <f>149.62*N296</f>
        <v>109.2226</v>
      </c>
      <c r="P296" s="52"/>
      <c r="Q296" s="52"/>
      <c r="R296" s="53"/>
    </row>
    <row r="297" spans="1:18" ht="15">
      <c r="A297" s="53">
        <v>270</v>
      </c>
      <c r="B297" s="53" t="s">
        <v>832</v>
      </c>
      <c r="C297" s="188"/>
      <c r="D297" s="56" t="s">
        <v>577</v>
      </c>
      <c r="E297" s="53" t="s">
        <v>829</v>
      </c>
      <c r="F297" s="53" t="s">
        <v>163</v>
      </c>
      <c r="G297" s="52"/>
      <c r="H297" s="52"/>
      <c r="I297" s="53">
        <v>3</v>
      </c>
      <c r="J297" s="53" t="s">
        <v>129</v>
      </c>
      <c r="K297" s="62" t="s">
        <v>138</v>
      </c>
      <c r="L297" s="53" t="s">
        <v>757</v>
      </c>
      <c r="M297" s="53">
        <v>2.5</v>
      </c>
      <c r="N297" s="52">
        <v>2.5</v>
      </c>
      <c r="O297" s="194">
        <f>149.62*N297</f>
        <v>374.05</v>
      </c>
      <c r="P297" s="52"/>
      <c r="Q297" s="52"/>
      <c r="R297" s="53"/>
    </row>
    <row r="298" spans="1:18" ht="15">
      <c r="A298" s="53">
        <v>271</v>
      </c>
      <c r="B298" s="53" t="s">
        <v>833</v>
      </c>
      <c r="C298" s="188"/>
      <c r="D298" s="56" t="s">
        <v>578</v>
      </c>
      <c r="E298" s="53" t="s">
        <v>829</v>
      </c>
      <c r="F298" s="53" t="s">
        <v>163</v>
      </c>
      <c r="G298" s="52"/>
      <c r="H298" s="52"/>
      <c r="I298" s="53">
        <v>2</v>
      </c>
      <c r="J298" s="53" t="s">
        <v>129</v>
      </c>
      <c r="K298" s="62" t="s">
        <v>138</v>
      </c>
      <c r="L298" s="53" t="s">
        <v>757</v>
      </c>
      <c r="M298" s="53">
        <v>2.4</v>
      </c>
      <c r="N298" s="53">
        <v>2.4</v>
      </c>
      <c r="O298" s="52">
        <f>149.62*N298</f>
        <v>359.088</v>
      </c>
      <c r="P298" s="52"/>
      <c r="Q298" s="52"/>
      <c r="R298" s="53"/>
    </row>
    <row r="299" spans="1:18" ht="22.5">
      <c r="A299" s="53">
        <v>272</v>
      </c>
      <c r="B299" s="53" t="str">
        <f t="shared" si="8"/>
        <v>永春县</v>
      </c>
      <c r="C299" s="188"/>
      <c r="D299" s="53" t="s">
        <v>834</v>
      </c>
      <c r="E299" s="53" t="s">
        <v>829</v>
      </c>
      <c r="F299" s="53" t="s">
        <v>163</v>
      </c>
      <c r="G299" s="52"/>
      <c r="H299" s="52"/>
      <c r="I299" s="53">
        <v>2</v>
      </c>
      <c r="J299" s="53" t="s">
        <v>129</v>
      </c>
      <c r="K299" s="62" t="s">
        <v>138</v>
      </c>
      <c r="L299" s="53" t="s">
        <v>757</v>
      </c>
      <c r="M299" s="53">
        <v>0.5</v>
      </c>
      <c r="N299" s="53">
        <v>0.5</v>
      </c>
      <c r="O299" s="52">
        <f>149.62*N299</f>
        <v>74.81</v>
      </c>
      <c r="P299" s="52"/>
      <c r="Q299" s="52"/>
      <c r="R299" s="53"/>
    </row>
    <row r="300" spans="1:18" ht="22.5">
      <c r="A300" s="53">
        <v>273</v>
      </c>
      <c r="B300" s="53" t="str">
        <f t="shared" si="8"/>
        <v>永春县</v>
      </c>
      <c r="C300" s="188"/>
      <c r="D300" s="53" t="s">
        <v>835</v>
      </c>
      <c r="E300" s="53" t="s">
        <v>829</v>
      </c>
      <c r="F300" s="53" t="s">
        <v>163</v>
      </c>
      <c r="G300" s="52"/>
      <c r="H300" s="52"/>
      <c r="I300" s="53">
        <v>1</v>
      </c>
      <c r="J300" s="53" t="s">
        <v>129</v>
      </c>
      <c r="K300" s="62" t="s">
        <v>138</v>
      </c>
      <c r="L300" s="53" t="s">
        <v>757</v>
      </c>
      <c r="M300" s="53">
        <v>0.5</v>
      </c>
      <c r="N300" s="53">
        <v>0.5</v>
      </c>
      <c r="O300" s="52">
        <f>149.62*N300</f>
        <v>74.81</v>
      </c>
      <c r="P300" s="52"/>
      <c r="Q300" s="52"/>
      <c r="R300" s="53"/>
    </row>
    <row r="301" spans="1:18" ht="22.5">
      <c r="A301" s="53">
        <v>274</v>
      </c>
      <c r="B301" s="53" t="s">
        <v>619</v>
      </c>
      <c r="C301" s="188"/>
      <c r="D301" s="53" t="s">
        <v>581</v>
      </c>
      <c r="E301" s="53" t="s">
        <v>829</v>
      </c>
      <c r="F301" s="53" t="s">
        <v>163</v>
      </c>
      <c r="G301" s="52"/>
      <c r="H301" s="52"/>
      <c r="I301" s="53">
        <v>7</v>
      </c>
      <c r="J301" s="52" t="s">
        <v>133</v>
      </c>
      <c r="K301" s="52"/>
      <c r="L301" s="52"/>
      <c r="M301" s="53"/>
      <c r="N301" s="52"/>
      <c r="O301" s="52"/>
      <c r="P301" s="52"/>
      <c r="Q301" s="52"/>
      <c r="R301" s="53"/>
    </row>
    <row r="306" ht="14.25">
      <c r="I306" s="186" t="s">
        <v>216</v>
      </c>
    </row>
  </sheetData>
  <sheetProtection/>
  <mergeCells count="69">
    <mergeCell ref="A1:R1"/>
    <mergeCell ref="A32:A36"/>
    <mergeCell ref="A39:A40"/>
    <mergeCell ref="A47:A48"/>
    <mergeCell ref="A50:A51"/>
    <mergeCell ref="A52:A53"/>
    <mergeCell ref="A54:A56"/>
    <mergeCell ref="A57:A58"/>
    <mergeCell ref="A59:A61"/>
    <mergeCell ref="A63:A64"/>
    <mergeCell ref="A65:A66"/>
    <mergeCell ref="A67:A68"/>
    <mergeCell ref="A82:A83"/>
    <mergeCell ref="A91:A92"/>
    <mergeCell ref="A93:A95"/>
    <mergeCell ref="A120:A123"/>
    <mergeCell ref="A130:A131"/>
    <mergeCell ref="A134:A135"/>
    <mergeCell ref="B32:B36"/>
    <mergeCell ref="B39:B40"/>
    <mergeCell ref="B47:B48"/>
    <mergeCell ref="B50:B51"/>
    <mergeCell ref="B52:B53"/>
    <mergeCell ref="B54:B56"/>
    <mergeCell ref="B57:B58"/>
    <mergeCell ref="B59:B61"/>
    <mergeCell ref="B63:B64"/>
    <mergeCell ref="B65:B66"/>
    <mergeCell ref="B67:B68"/>
    <mergeCell ref="B82:B83"/>
    <mergeCell ref="B91:B92"/>
    <mergeCell ref="B93:B95"/>
    <mergeCell ref="B120:B123"/>
    <mergeCell ref="B130:B131"/>
    <mergeCell ref="B134:B135"/>
    <mergeCell ref="C32:C36"/>
    <mergeCell ref="C39:C40"/>
    <mergeCell ref="C47:C48"/>
    <mergeCell ref="C50:C51"/>
    <mergeCell ref="C52:C53"/>
    <mergeCell ref="C54:C56"/>
    <mergeCell ref="C57:C58"/>
    <mergeCell ref="C59:C61"/>
    <mergeCell ref="C63:C64"/>
    <mergeCell ref="C65:C66"/>
    <mergeCell ref="C67:C68"/>
    <mergeCell ref="C82:C83"/>
    <mergeCell ref="C91:C92"/>
    <mergeCell ref="C93:C95"/>
    <mergeCell ref="C120:C123"/>
    <mergeCell ref="C130:C131"/>
    <mergeCell ref="C134:C135"/>
    <mergeCell ref="D32:D36"/>
    <mergeCell ref="D39:D40"/>
    <mergeCell ref="D47:D48"/>
    <mergeCell ref="D50:D51"/>
    <mergeCell ref="D52:D53"/>
    <mergeCell ref="D54:D56"/>
    <mergeCell ref="D57:D58"/>
    <mergeCell ref="D59:D61"/>
    <mergeCell ref="D63:D64"/>
    <mergeCell ref="D65:D66"/>
    <mergeCell ref="D67:D68"/>
    <mergeCell ref="D82:D83"/>
    <mergeCell ref="D91:D92"/>
    <mergeCell ref="D93:D95"/>
    <mergeCell ref="D120:D123"/>
    <mergeCell ref="D130:D131"/>
    <mergeCell ref="D134:D135"/>
  </mergeCells>
  <printOptions/>
  <pageMargins left="0.12" right="0.12" top="0.75" bottom="0.75" header="0.31" footer="0.31"/>
  <pageSetup horizontalDpi="300" verticalDpi="300" orientation="landscape" paperSize="9"/>
  <rowBreaks count="1" manualBreakCount="1">
    <brk id="58" max="255" man="1"/>
  </rowBreaks>
</worksheet>
</file>

<file path=xl/worksheets/sheet6.xml><?xml version="1.0" encoding="utf-8"?>
<worksheet xmlns="http://schemas.openxmlformats.org/spreadsheetml/2006/main" xmlns:r="http://schemas.openxmlformats.org/officeDocument/2006/relationships">
  <dimension ref="A1:O48"/>
  <sheetViews>
    <sheetView workbookViewId="0" topLeftCell="A22">
      <selection activeCell="C22" sqref="A1:O16384"/>
    </sheetView>
  </sheetViews>
  <sheetFormatPr defaultColWidth="8.75390625" defaultRowHeight="14.25"/>
  <cols>
    <col min="1" max="1" width="4.875" style="152" customWidth="1"/>
    <col min="2" max="2" width="8.50390625" style="152" customWidth="1"/>
    <col min="3" max="3" width="12.50390625" style="152" customWidth="1"/>
    <col min="4" max="4" width="5.00390625" style="152" customWidth="1"/>
    <col min="5" max="5" width="14.75390625" style="152" customWidth="1"/>
    <col min="6" max="6" width="5.00390625" style="152" bestFit="1" customWidth="1"/>
    <col min="7" max="7" width="6.00390625" style="152" customWidth="1"/>
    <col min="8" max="8" width="6.75390625" style="152" bestFit="1" customWidth="1"/>
    <col min="9" max="9" width="8.50390625" style="152" bestFit="1" customWidth="1"/>
    <col min="10" max="10" width="9.50390625" style="152" bestFit="1" customWidth="1"/>
    <col min="11" max="11" width="26.50390625" style="152" customWidth="1"/>
    <col min="12" max="12" width="8.50390625" style="152" bestFit="1" customWidth="1"/>
    <col min="13" max="13" width="6.00390625" style="152" bestFit="1" customWidth="1"/>
    <col min="14" max="14" width="5.625" style="152" customWidth="1"/>
    <col min="15" max="15" width="7.125" style="152" customWidth="1"/>
    <col min="16" max="16384" width="8.75390625" style="152" customWidth="1"/>
  </cols>
  <sheetData>
    <row r="1" spans="1:15" s="149" customFormat="1" ht="17.25" customHeight="1">
      <c r="A1" s="183" t="s">
        <v>836</v>
      </c>
      <c r="B1" s="183"/>
      <c r="C1" s="183"/>
      <c r="D1" s="183"/>
      <c r="E1" s="183"/>
      <c r="F1" s="183"/>
      <c r="G1" s="183"/>
      <c r="H1" s="183"/>
      <c r="I1" s="183"/>
      <c r="J1" s="183"/>
      <c r="K1" s="183"/>
      <c r="L1" s="183"/>
      <c r="M1" s="183"/>
      <c r="N1" s="183"/>
      <c r="O1" s="183"/>
    </row>
    <row r="2" spans="1:15" s="150" customFormat="1" ht="36">
      <c r="A2" s="60" t="s">
        <v>837</v>
      </c>
      <c r="B2" s="60" t="s">
        <v>838</v>
      </c>
      <c r="C2" s="60" t="s">
        <v>839</v>
      </c>
      <c r="D2" s="60" t="s">
        <v>840</v>
      </c>
      <c r="E2" s="60" t="s">
        <v>841</v>
      </c>
      <c r="F2" s="60" t="s">
        <v>842</v>
      </c>
      <c r="G2" s="60" t="s">
        <v>843</v>
      </c>
      <c r="H2" s="60" t="s">
        <v>844</v>
      </c>
      <c r="I2" s="60" t="s">
        <v>845</v>
      </c>
      <c r="J2" s="60" t="s">
        <v>846</v>
      </c>
      <c r="K2" s="60" t="s">
        <v>847</v>
      </c>
      <c r="L2" s="60" t="s">
        <v>848</v>
      </c>
      <c r="M2" s="60" t="s">
        <v>849</v>
      </c>
      <c r="N2" s="60" t="s">
        <v>850</v>
      </c>
      <c r="O2" s="60" t="s">
        <v>851</v>
      </c>
    </row>
    <row r="3" spans="1:15" ht="26.25" customHeight="1">
      <c r="A3" s="56">
        <v>1</v>
      </c>
      <c r="B3" s="56" t="s">
        <v>852</v>
      </c>
      <c r="C3" s="56" t="s">
        <v>853</v>
      </c>
      <c r="D3" s="56" t="s">
        <v>854</v>
      </c>
      <c r="E3" s="56" t="s">
        <v>855</v>
      </c>
      <c r="F3" s="56" t="s">
        <v>165</v>
      </c>
      <c r="G3" s="56">
        <v>22001</v>
      </c>
      <c r="H3" s="56" t="s">
        <v>173</v>
      </c>
      <c r="I3" s="56">
        <v>1.75</v>
      </c>
      <c r="J3" s="56" t="s">
        <v>856</v>
      </c>
      <c r="K3" s="56" t="s">
        <v>857</v>
      </c>
      <c r="L3" s="56" t="s">
        <v>858</v>
      </c>
      <c r="M3" s="56" t="s">
        <v>859</v>
      </c>
      <c r="N3" s="56"/>
      <c r="O3" s="56" t="s">
        <v>860</v>
      </c>
    </row>
    <row r="4" spans="1:15" ht="56.25">
      <c r="A4" s="56">
        <v>2</v>
      </c>
      <c r="B4" s="56" t="s">
        <v>861</v>
      </c>
      <c r="C4" s="56" t="s">
        <v>862</v>
      </c>
      <c r="D4" s="56" t="s">
        <v>863</v>
      </c>
      <c r="E4" s="56" t="s">
        <v>864</v>
      </c>
      <c r="F4" s="56" t="s">
        <v>165</v>
      </c>
      <c r="G4" s="56">
        <v>22001</v>
      </c>
      <c r="H4" s="56" t="s">
        <v>173</v>
      </c>
      <c r="I4" s="56">
        <v>31.65</v>
      </c>
      <c r="J4" s="56" t="s">
        <v>865</v>
      </c>
      <c r="K4" s="56" t="s">
        <v>866</v>
      </c>
      <c r="L4" s="56" t="s">
        <v>867</v>
      </c>
      <c r="M4" s="56" t="s">
        <v>859</v>
      </c>
      <c r="N4" s="56"/>
      <c r="O4" s="56" t="s">
        <v>868</v>
      </c>
    </row>
    <row r="5" spans="1:15" ht="33.75">
      <c r="A5" s="56">
        <v>3</v>
      </c>
      <c r="B5" s="56" t="s">
        <v>869</v>
      </c>
      <c r="C5" s="56" t="s">
        <v>870</v>
      </c>
      <c r="D5" s="56" t="s">
        <v>871</v>
      </c>
      <c r="E5" s="56" t="s">
        <v>872</v>
      </c>
      <c r="F5" s="56" t="s">
        <v>165</v>
      </c>
      <c r="G5" s="56">
        <v>32006</v>
      </c>
      <c r="H5" s="56" t="s">
        <v>239</v>
      </c>
      <c r="I5" s="56">
        <v>5.63</v>
      </c>
      <c r="J5" s="56" t="s">
        <v>873</v>
      </c>
      <c r="K5" s="56" t="s">
        <v>874</v>
      </c>
      <c r="L5" s="56" t="s">
        <v>875</v>
      </c>
      <c r="M5" s="56" t="s">
        <v>859</v>
      </c>
      <c r="N5" s="56"/>
      <c r="O5" s="56" t="s">
        <v>860</v>
      </c>
    </row>
    <row r="6" spans="1:15" ht="90">
      <c r="A6" s="56">
        <v>4</v>
      </c>
      <c r="B6" s="56" t="s">
        <v>876</v>
      </c>
      <c r="C6" s="56" t="s">
        <v>877</v>
      </c>
      <c r="D6" s="56" t="s">
        <v>878</v>
      </c>
      <c r="E6" s="56" t="s">
        <v>879</v>
      </c>
      <c r="F6" s="56" t="s">
        <v>880</v>
      </c>
      <c r="G6" s="56">
        <v>83906</v>
      </c>
      <c r="H6" s="56" t="s">
        <v>330</v>
      </c>
      <c r="I6" s="56">
        <v>16.12</v>
      </c>
      <c r="J6" s="56" t="s">
        <v>881</v>
      </c>
      <c r="K6" s="56" t="s">
        <v>882</v>
      </c>
      <c r="L6" s="56" t="s">
        <v>883</v>
      </c>
      <c r="M6" s="56" t="s">
        <v>859</v>
      </c>
      <c r="N6" s="56"/>
      <c r="O6" s="56" t="s">
        <v>868</v>
      </c>
    </row>
    <row r="7" spans="1:15" ht="33.75">
      <c r="A7" s="56">
        <v>5</v>
      </c>
      <c r="B7" s="56" t="s">
        <v>884</v>
      </c>
      <c r="C7" s="56" t="s">
        <v>885</v>
      </c>
      <c r="D7" s="56" t="s">
        <v>886</v>
      </c>
      <c r="E7" s="56" t="s">
        <v>887</v>
      </c>
      <c r="F7" s="56" t="s">
        <v>880</v>
      </c>
      <c r="G7" s="56">
        <v>11001</v>
      </c>
      <c r="H7" s="56" t="s">
        <v>888</v>
      </c>
      <c r="I7" s="56">
        <v>14.36</v>
      </c>
      <c r="J7" s="56" t="s">
        <v>889</v>
      </c>
      <c r="K7" s="56" t="s">
        <v>890</v>
      </c>
      <c r="L7" s="56" t="s">
        <v>891</v>
      </c>
      <c r="M7" s="56" t="s">
        <v>859</v>
      </c>
      <c r="N7" s="56"/>
      <c r="O7" s="56" t="s">
        <v>860</v>
      </c>
    </row>
    <row r="8" spans="1:15" ht="33.75">
      <c r="A8" s="56">
        <v>6</v>
      </c>
      <c r="B8" s="56" t="s">
        <v>892</v>
      </c>
      <c r="C8" s="56" t="s">
        <v>893</v>
      </c>
      <c r="D8" s="56" t="s">
        <v>894</v>
      </c>
      <c r="E8" s="56" t="s">
        <v>895</v>
      </c>
      <c r="F8" s="56" t="s">
        <v>165</v>
      </c>
      <c r="G8" s="56">
        <v>12050</v>
      </c>
      <c r="H8" s="56" t="s">
        <v>36</v>
      </c>
      <c r="I8" s="56">
        <v>0.39</v>
      </c>
      <c r="J8" s="56" t="s">
        <v>896</v>
      </c>
      <c r="K8" s="56" t="s">
        <v>897</v>
      </c>
      <c r="L8" s="56" t="s">
        <v>898</v>
      </c>
      <c r="M8" s="56" t="s">
        <v>859</v>
      </c>
      <c r="N8" s="56"/>
      <c r="O8" s="56" t="s">
        <v>899</v>
      </c>
    </row>
    <row r="9" spans="1:15" ht="33.75">
      <c r="A9" s="56">
        <v>7</v>
      </c>
      <c r="B9" s="56" t="s">
        <v>900</v>
      </c>
      <c r="C9" s="56" t="s">
        <v>893</v>
      </c>
      <c r="D9" s="56" t="s">
        <v>901</v>
      </c>
      <c r="E9" s="56" t="s">
        <v>902</v>
      </c>
      <c r="F9" s="56" t="s">
        <v>165</v>
      </c>
      <c r="G9" s="56">
        <v>12050</v>
      </c>
      <c r="H9" s="56" t="s">
        <v>36</v>
      </c>
      <c r="I9" s="56">
        <v>1.75</v>
      </c>
      <c r="J9" s="56" t="s">
        <v>896</v>
      </c>
      <c r="K9" s="56" t="s">
        <v>903</v>
      </c>
      <c r="L9" s="56" t="s">
        <v>898</v>
      </c>
      <c r="M9" s="56" t="s">
        <v>859</v>
      </c>
      <c r="N9" s="56"/>
      <c r="O9" s="56" t="s">
        <v>899</v>
      </c>
    </row>
    <row r="10" spans="1:15" ht="56.25">
      <c r="A10" s="56">
        <v>8</v>
      </c>
      <c r="B10" s="56" t="s">
        <v>904</v>
      </c>
      <c r="C10" s="56" t="s">
        <v>885</v>
      </c>
      <c r="D10" s="56" t="s">
        <v>905</v>
      </c>
      <c r="E10" s="56" t="s">
        <v>906</v>
      </c>
      <c r="F10" s="56" t="s">
        <v>880</v>
      </c>
      <c r="G10" s="56">
        <v>22001</v>
      </c>
      <c r="H10" s="56" t="s">
        <v>173</v>
      </c>
      <c r="I10" s="56">
        <v>12.79</v>
      </c>
      <c r="J10" s="56" t="s">
        <v>881</v>
      </c>
      <c r="K10" s="56" t="s">
        <v>907</v>
      </c>
      <c r="L10" s="56" t="s">
        <v>908</v>
      </c>
      <c r="M10" s="56" t="s">
        <v>859</v>
      </c>
      <c r="N10" s="56"/>
      <c r="O10" s="56" t="s">
        <v>860</v>
      </c>
    </row>
    <row r="11" spans="1:15" ht="67.5">
      <c r="A11" s="56">
        <v>9</v>
      </c>
      <c r="B11" s="56" t="s">
        <v>909</v>
      </c>
      <c r="C11" s="56" t="s">
        <v>885</v>
      </c>
      <c r="D11" s="56" t="s">
        <v>910</v>
      </c>
      <c r="E11" s="56" t="s">
        <v>911</v>
      </c>
      <c r="F11" s="56" t="s">
        <v>880</v>
      </c>
      <c r="G11" s="56">
        <v>22001</v>
      </c>
      <c r="H11" s="56" t="s">
        <v>173</v>
      </c>
      <c r="I11" s="56">
        <v>14.75</v>
      </c>
      <c r="J11" s="56" t="s">
        <v>889</v>
      </c>
      <c r="K11" s="56" t="s">
        <v>912</v>
      </c>
      <c r="L11" s="56" t="s">
        <v>908</v>
      </c>
      <c r="M11" s="56" t="s">
        <v>859</v>
      </c>
      <c r="N11" s="56"/>
      <c r="O11" s="56" t="s">
        <v>860</v>
      </c>
    </row>
    <row r="12" spans="1:15" ht="45">
      <c r="A12" s="56">
        <v>10</v>
      </c>
      <c r="B12" s="56" t="s">
        <v>913</v>
      </c>
      <c r="C12" s="56" t="s">
        <v>885</v>
      </c>
      <c r="D12" s="56" t="s">
        <v>914</v>
      </c>
      <c r="E12" s="56" t="s">
        <v>915</v>
      </c>
      <c r="F12" s="56" t="s">
        <v>880</v>
      </c>
      <c r="G12" s="56">
        <v>22001</v>
      </c>
      <c r="H12" s="56" t="s">
        <v>173</v>
      </c>
      <c r="I12" s="56">
        <v>12.04</v>
      </c>
      <c r="J12" s="56" t="s">
        <v>865</v>
      </c>
      <c r="K12" s="56" t="s">
        <v>916</v>
      </c>
      <c r="L12" s="56" t="s">
        <v>917</v>
      </c>
      <c r="M12" s="56" t="s">
        <v>859</v>
      </c>
      <c r="N12" s="56"/>
      <c r="O12" s="56" t="s">
        <v>860</v>
      </c>
    </row>
    <row r="13" spans="1:15" ht="67.5">
      <c r="A13" s="56">
        <v>11</v>
      </c>
      <c r="B13" s="56"/>
      <c r="C13" s="56" t="s">
        <v>918</v>
      </c>
      <c r="D13" s="56" t="s">
        <v>919</v>
      </c>
      <c r="E13" s="56" t="s">
        <v>920</v>
      </c>
      <c r="F13" s="56" t="s">
        <v>880</v>
      </c>
      <c r="G13" s="56">
        <v>11001</v>
      </c>
      <c r="H13" s="56" t="s">
        <v>888</v>
      </c>
      <c r="I13" s="56">
        <v>47.94</v>
      </c>
      <c r="J13" s="56" t="s">
        <v>921</v>
      </c>
      <c r="K13" s="56" t="s">
        <v>922</v>
      </c>
      <c r="L13" s="56" t="s">
        <v>923</v>
      </c>
      <c r="M13" s="56"/>
      <c r="N13" s="56"/>
      <c r="O13" s="56" t="s">
        <v>924</v>
      </c>
    </row>
    <row r="14" spans="1:15" ht="45">
      <c r="A14" s="56">
        <v>12</v>
      </c>
      <c r="B14" s="56">
        <v>3500000610178</v>
      </c>
      <c r="C14" s="56" t="s">
        <v>925</v>
      </c>
      <c r="D14" s="56" t="s">
        <v>926</v>
      </c>
      <c r="E14" s="56" t="s">
        <v>927</v>
      </c>
      <c r="F14" s="56" t="s">
        <v>165</v>
      </c>
      <c r="G14" s="56" t="s">
        <v>928</v>
      </c>
      <c r="H14" s="56" t="s">
        <v>929</v>
      </c>
      <c r="I14" s="56">
        <v>17.28</v>
      </c>
      <c r="J14" s="56" t="s">
        <v>865</v>
      </c>
      <c r="K14" s="56" t="s">
        <v>930</v>
      </c>
      <c r="L14" s="56" t="s">
        <v>931</v>
      </c>
      <c r="M14" s="56" t="s">
        <v>859</v>
      </c>
      <c r="N14" s="56" t="s">
        <v>932</v>
      </c>
      <c r="O14" s="56" t="s">
        <v>933</v>
      </c>
    </row>
    <row r="15" spans="1:15" ht="33.75">
      <c r="A15" s="56">
        <v>13</v>
      </c>
      <c r="B15" s="56"/>
      <c r="C15" s="56" t="s">
        <v>934</v>
      </c>
      <c r="D15" s="56" t="s">
        <v>935</v>
      </c>
      <c r="E15" s="56" t="s">
        <v>936</v>
      </c>
      <c r="F15" s="56" t="s">
        <v>165</v>
      </c>
      <c r="G15" s="56" t="s">
        <v>928</v>
      </c>
      <c r="H15" s="56" t="s">
        <v>929</v>
      </c>
      <c r="I15" s="56">
        <v>32.67</v>
      </c>
      <c r="J15" s="56" t="s">
        <v>937</v>
      </c>
      <c r="K15" s="56" t="s">
        <v>938</v>
      </c>
      <c r="L15" s="56" t="s">
        <v>939</v>
      </c>
      <c r="M15" s="56" t="s">
        <v>859</v>
      </c>
      <c r="N15" s="56" t="s">
        <v>932</v>
      </c>
      <c r="O15" s="56" t="s">
        <v>940</v>
      </c>
    </row>
    <row r="16" spans="1:15" ht="33.75">
      <c r="A16" s="56">
        <v>14</v>
      </c>
      <c r="B16" s="56">
        <v>3500000732317</v>
      </c>
      <c r="C16" s="56" t="s">
        <v>941</v>
      </c>
      <c r="D16" s="56" t="s">
        <v>942</v>
      </c>
      <c r="E16" s="56" t="s">
        <v>943</v>
      </c>
      <c r="F16" s="56" t="s">
        <v>165</v>
      </c>
      <c r="G16" s="56" t="s">
        <v>928</v>
      </c>
      <c r="H16" s="56" t="s">
        <v>929</v>
      </c>
      <c r="I16" s="56">
        <v>8.16</v>
      </c>
      <c r="J16" s="56" t="s">
        <v>944</v>
      </c>
      <c r="K16" s="56" t="s">
        <v>945</v>
      </c>
      <c r="L16" s="56" t="s">
        <v>946</v>
      </c>
      <c r="M16" s="56" t="s">
        <v>859</v>
      </c>
      <c r="N16" s="56" t="s">
        <v>932</v>
      </c>
      <c r="O16" s="56" t="s">
        <v>940</v>
      </c>
    </row>
    <row r="17" spans="1:15" ht="33.75">
      <c r="A17" s="56">
        <v>15</v>
      </c>
      <c r="B17" s="56">
        <v>3500000720166</v>
      </c>
      <c r="C17" s="56" t="s">
        <v>947</v>
      </c>
      <c r="D17" s="56" t="s">
        <v>948</v>
      </c>
      <c r="E17" s="56" t="s">
        <v>949</v>
      </c>
      <c r="F17" s="56" t="s">
        <v>151</v>
      </c>
      <c r="G17" s="56" t="s">
        <v>928</v>
      </c>
      <c r="H17" s="56" t="s">
        <v>929</v>
      </c>
      <c r="I17" s="56">
        <v>9.51</v>
      </c>
      <c r="J17" s="56" t="s">
        <v>865</v>
      </c>
      <c r="K17" s="56" t="s">
        <v>950</v>
      </c>
      <c r="L17" s="56" t="s">
        <v>951</v>
      </c>
      <c r="M17" s="56" t="s">
        <v>859</v>
      </c>
      <c r="N17" s="56" t="s">
        <v>932</v>
      </c>
      <c r="O17" s="56" t="s">
        <v>933</v>
      </c>
    </row>
    <row r="18" spans="1:15" ht="281.25">
      <c r="A18" s="56">
        <v>16</v>
      </c>
      <c r="B18" s="56" t="s">
        <v>952</v>
      </c>
      <c r="C18" s="56" t="s">
        <v>953</v>
      </c>
      <c r="D18" s="56" t="s">
        <v>954</v>
      </c>
      <c r="E18" s="56" t="s">
        <v>955</v>
      </c>
      <c r="F18" s="56" t="s">
        <v>151</v>
      </c>
      <c r="G18" s="56">
        <v>84913</v>
      </c>
      <c r="H18" s="56" t="s">
        <v>956</v>
      </c>
      <c r="I18" s="56">
        <v>2.05</v>
      </c>
      <c r="J18" s="56" t="s">
        <v>881</v>
      </c>
      <c r="K18" s="56" t="s">
        <v>957</v>
      </c>
      <c r="L18" s="56" t="s">
        <v>908</v>
      </c>
      <c r="M18" s="56" t="s">
        <v>859</v>
      </c>
      <c r="N18" s="56"/>
      <c r="O18" s="56" t="s">
        <v>899</v>
      </c>
    </row>
    <row r="19" spans="1:15" ht="135">
      <c r="A19" s="56">
        <v>17</v>
      </c>
      <c r="B19" s="56" t="s">
        <v>958</v>
      </c>
      <c r="C19" s="56" t="s">
        <v>959</v>
      </c>
      <c r="D19" s="56" t="s">
        <v>960</v>
      </c>
      <c r="E19" s="56" t="s">
        <v>961</v>
      </c>
      <c r="F19" s="56" t="s">
        <v>165</v>
      </c>
      <c r="G19" s="56">
        <v>42201</v>
      </c>
      <c r="H19" s="56" t="s">
        <v>255</v>
      </c>
      <c r="I19" s="56">
        <v>13.93</v>
      </c>
      <c r="J19" s="56" t="s">
        <v>962</v>
      </c>
      <c r="K19" s="56" t="s">
        <v>963</v>
      </c>
      <c r="L19" s="56" t="s">
        <v>964</v>
      </c>
      <c r="M19" s="56" t="s">
        <v>859</v>
      </c>
      <c r="N19" s="56"/>
      <c r="O19" s="56" t="s">
        <v>860</v>
      </c>
    </row>
    <row r="20" spans="1:15" ht="90">
      <c r="A20" s="56">
        <v>18</v>
      </c>
      <c r="B20" s="56" t="s">
        <v>965</v>
      </c>
      <c r="C20" s="56" t="s">
        <v>959</v>
      </c>
      <c r="D20" s="56" t="s">
        <v>966</v>
      </c>
      <c r="E20" s="56" t="s">
        <v>967</v>
      </c>
      <c r="F20" s="56" t="s">
        <v>165</v>
      </c>
      <c r="G20" s="56">
        <v>42201</v>
      </c>
      <c r="H20" s="56" t="s">
        <v>255</v>
      </c>
      <c r="I20" s="56">
        <v>6.6</v>
      </c>
      <c r="J20" s="56" t="s">
        <v>968</v>
      </c>
      <c r="K20" s="56" t="s">
        <v>969</v>
      </c>
      <c r="L20" s="56" t="s">
        <v>970</v>
      </c>
      <c r="M20" s="56" t="s">
        <v>859</v>
      </c>
      <c r="N20" s="56"/>
      <c r="O20" s="56" t="s">
        <v>860</v>
      </c>
    </row>
    <row r="21" spans="1:15" ht="56.25">
      <c r="A21" s="56">
        <v>19</v>
      </c>
      <c r="B21" s="56" t="s">
        <v>971</v>
      </c>
      <c r="C21" s="56" t="s">
        <v>972</v>
      </c>
      <c r="D21" s="56" t="s">
        <v>973</v>
      </c>
      <c r="E21" s="56" t="s">
        <v>974</v>
      </c>
      <c r="F21" s="56" t="s">
        <v>151</v>
      </c>
      <c r="G21" s="56">
        <v>42201</v>
      </c>
      <c r="H21" s="56" t="s">
        <v>255</v>
      </c>
      <c r="I21" s="56">
        <v>1.56</v>
      </c>
      <c r="J21" s="56" t="s">
        <v>975</v>
      </c>
      <c r="K21" s="56" t="s">
        <v>976</v>
      </c>
      <c r="L21" s="56" t="s">
        <v>977</v>
      </c>
      <c r="M21" s="56" t="s">
        <v>859</v>
      </c>
      <c r="N21" s="56"/>
      <c r="O21" s="56" t="s">
        <v>860</v>
      </c>
    </row>
    <row r="22" spans="1:15" ht="146.25">
      <c r="A22" s="56">
        <v>20</v>
      </c>
      <c r="B22" s="56" t="s">
        <v>978</v>
      </c>
      <c r="C22" s="56" t="s">
        <v>979</v>
      </c>
      <c r="D22" s="56" t="s">
        <v>980</v>
      </c>
      <c r="E22" s="56" t="s">
        <v>981</v>
      </c>
      <c r="F22" s="56" t="s">
        <v>165</v>
      </c>
      <c r="G22" s="56">
        <v>42201</v>
      </c>
      <c r="H22" s="56" t="s">
        <v>255</v>
      </c>
      <c r="I22" s="56">
        <v>8.29</v>
      </c>
      <c r="J22" s="56" t="s">
        <v>982</v>
      </c>
      <c r="K22" s="56" t="s">
        <v>983</v>
      </c>
      <c r="L22" s="56" t="s">
        <v>984</v>
      </c>
      <c r="M22" s="56" t="s">
        <v>859</v>
      </c>
      <c r="N22" s="56"/>
      <c r="O22" s="56" t="s">
        <v>860</v>
      </c>
    </row>
    <row r="23" spans="1:15" ht="33.75">
      <c r="A23" s="56">
        <v>21</v>
      </c>
      <c r="B23" s="56" t="s">
        <v>985</v>
      </c>
      <c r="C23" s="56" t="s">
        <v>986</v>
      </c>
      <c r="D23" s="56" t="s">
        <v>987</v>
      </c>
      <c r="E23" s="56" t="s">
        <v>988</v>
      </c>
      <c r="F23" s="56" t="s">
        <v>165</v>
      </c>
      <c r="G23" s="56">
        <v>42201</v>
      </c>
      <c r="H23" s="56" t="s">
        <v>255</v>
      </c>
      <c r="I23" s="56">
        <v>3.28</v>
      </c>
      <c r="J23" s="56" t="s">
        <v>989</v>
      </c>
      <c r="K23" s="56" t="s">
        <v>990</v>
      </c>
      <c r="L23" s="56" t="s">
        <v>991</v>
      </c>
      <c r="M23" s="56" t="s">
        <v>859</v>
      </c>
      <c r="N23" s="56"/>
      <c r="O23" s="56" t="s">
        <v>860</v>
      </c>
    </row>
    <row r="24" spans="1:15" ht="33.75">
      <c r="A24" s="56">
        <v>22</v>
      </c>
      <c r="B24" s="56" t="s">
        <v>992</v>
      </c>
      <c r="C24" s="56" t="s">
        <v>993</v>
      </c>
      <c r="D24" s="56" t="s">
        <v>994</v>
      </c>
      <c r="E24" s="56" t="s">
        <v>995</v>
      </c>
      <c r="F24" s="56" t="s">
        <v>151</v>
      </c>
      <c r="G24" s="56">
        <v>42201</v>
      </c>
      <c r="H24" s="56" t="s">
        <v>255</v>
      </c>
      <c r="I24" s="56">
        <v>1.55</v>
      </c>
      <c r="J24" s="56" t="s">
        <v>975</v>
      </c>
      <c r="K24" s="56" t="s">
        <v>996</v>
      </c>
      <c r="L24" s="56" t="s">
        <v>997</v>
      </c>
      <c r="M24" s="56" t="s">
        <v>859</v>
      </c>
      <c r="N24" s="56"/>
      <c r="O24" s="56" t="s">
        <v>860</v>
      </c>
    </row>
    <row r="25" spans="1:15" ht="135">
      <c r="A25" s="56">
        <v>23</v>
      </c>
      <c r="B25" s="56" t="s">
        <v>998</v>
      </c>
      <c r="C25" s="56" t="s">
        <v>993</v>
      </c>
      <c r="D25" s="56" t="s">
        <v>999</v>
      </c>
      <c r="E25" s="56" t="s">
        <v>1000</v>
      </c>
      <c r="F25" s="56" t="s">
        <v>165</v>
      </c>
      <c r="G25" s="56">
        <v>42201</v>
      </c>
      <c r="H25" s="56" t="s">
        <v>255</v>
      </c>
      <c r="I25" s="56">
        <v>6.95</v>
      </c>
      <c r="J25" s="56" t="s">
        <v>982</v>
      </c>
      <c r="K25" s="56" t="s">
        <v>1001</v>
      </c>
      <c r="L25" s="56" t="s">
        <v>1002</v>
      </c>
      <c r="M25" s="56" t="s">
        <v>859</v>
      </c>
      <c r="N25" s="56"/>
      <c r="O25" s="56" t="s">
        <v>860</v>
      </c>
    </row>
    <row r="26" spans="1:15" ht="56.25">
      <c r="A26" s="56">
        <v>24</v>
      </c>
      <c r="B26" s="56" t="s">
        <v>1003</v>
      </c>
      <c r="C26" s="56" t="s">
        <v>1004</v>
      </c>
      <c r="D26" s="56" t="s">
        <v>1005</v>
      </c>
      <c r="E26" s="56" t="s">
        <v>1006</v>
      </c>
      <c r="F26" s="56" t="s">
        <v>151</v>
      </c>
      <c r="G26" s="56">
        <v>42201</v>
      </c>
      <c r="H26" s="56" t="s">
        <v>255</v>
      </c>
      <c r="I26" s="56">
        <v>3.86</v>
      </c>
      <c r="J26" s="56" t="s">
        <v>982</v>
      </c>
      <c r="K26" s="56" t="s">
        <v>1007</v>
      </c>
      <c r="L26" s="56" t="s">
        <v>1008</v>
      </c>
      <c r="M26" s="56" t="s">
        <v>859</v>
      </c>
      <c r="N26" s="56"/>
      <c r="O26" s="56" t="s">
        <v>860</v>
      </c>
    </row>
    <row r="27" spans="1:15" ht="123.75">
      <c r="A27" s="56">
        <v>25</v>
      </c>
      <c r="B27" s="56" t="s">
        <v>1009</v>
      </c>
      <c r="C27" s="56" t="s">
        <v>1010</v>
      </c>
      <c r="D27" s="56" t="s">
        <v>1011</v>
      </c>
      <c r="E27" s="56" t="s">
        <v>1012</v>
      </c>
      <c r="F27" s="56" t="s">
        <v>165</v>
      </c>
      <c r="G27" s="56">
        <v>42201</v>
      </c>
      <c r="H27" s="56" t="s">
        <v>255</v>
      </c>
      <c r="I27" s="56">
        <v>4.64</v>
      </c>
      <c r="J27" s="56" t="s">
        <v>975</v>
      </c>
      <c r="K27" s="56" t="s">
        <v>1013</v>
      </c>
      <c r="L27" s="56" t="s">
        <v>1014</v>
      </c>
      <c r="M27" s="56" t="s">
        <v>859</v>
      </c>
      <c r="N27" s="56"/>
      <c r="O27" s="56" t="s">
        <v>860</v>
      </c>
    </row>
    <row r="28" spans="1:15" ht="101.25">
      <c r="A28" s="56">
        <v>26</v>
      </c>
      <c r="B28" s="56" t="s">
        <v>1015</v>
      </c>
      <c r="C28" s="56" t="s">
        <v>1016</v>
      </c>
      <c r="D28" s="56" t="s">
        <v>1017</v>
      </c>
      <c r="E28" s="56" t="s">
        <v>1018</v>
      </c>
      <c r="F28" s="56" t="s">
        <v>165</v>
      </c>
      <c r="G28" s="56">
        <v>42201</v>
      </c>
      <c r="H28" s="56" t="s">
        <v>255</v>
      </c>
      <c r="I28" s="56">
        <v>7.28</v>
      </c>
      <c r="J28" s="56" t="s">
        <v>962</v>
      </c>
      <c r="K28" s="56" t="s">
        <v>1019</v>
      </c>
      <c r="L28" s="56" t="s">
        <v>1020</v>
      </c>
      <c r="M28" s="56" t="s">
        <v>859</v>
      </c>
      <c r="N28" s="56"/>
      <c r="O28" s="56" t="s">
        <v>860</v>
      </c>
    </row>
    <row r="29" spans="1:15" ht="45">
      <c r="A29" s="56">
        <v>27</v>
      </c>
      <c r="B29" s="56" t="s">
        <v>1021</v>
      </c>
      <c r="C29" s="56" t="s">
        <v>1022</v>
      </c>
      <c r="D29" s="56" t="s">
        <v>1023</v>
      </c>
      <c r="E29" s="56" t="s">
        <v>1024</v>
      </c>
      <c r="F29" s="56" t="s">
        <v>151</v>
      </c>
      <c r="G29" s="56">
        <v>42201</v>
      </c>
      <c r="H29" s="56" t="s">
        <v>255</v>
      </c>
      <c r="I29" s="56">
        <v>4.83</v>
      </c>
      <c r="J29" s="56" t="s">
        <v>962</v>
      </c>
      <c r="K29" s="56" t="s">
        <v>1025</v>
      </c>
      <c r="L29" s="56" t="s">
        <v>1026</v>
      </c>
      <c r="M29" s="56" t="s">
        <v>859</v>
      </c>
      <c r="N29" s="56"/>
      <c r="O29" s="56" t="s">
        <v>860</v>
      </c>
    </row>
    <row r="30" spans="1:15" ht="45">
      <c r="A30" s="56">
        <v>28</v>
      </c>
      <c r="B30" s="56" t="s">
        <v>1027</v>
      </c>
      <c r="C30" s="56" t="s">
        <v>959</v>
      </c>
      <c r="D30" s="56" t="s">
        <v>1028</v>
      </c>
      <c r="E30" s="56" t="s">
        <v>1029</v>
      </c>
      <c r="F30" s="56" t="s">
        <v>165</v>
      </c>
      <c r="G30" s="56">
        <v>42201</v>
      </c>
      <c r="H30" s="56" t="s">
        <v>255</v>
      </c>
      <c r="I30" s="56">
        <v>3.09</v>
      </c>
      <c r="J30" s="56" t="s">
        <v>989</v>
      </c>
      <c r="K30" s="56" t="s">
        <v>1030</v>
      </c>
      <c r="L30" s="56" t="s">
        <v>1031</v>
      </c>
      <c r="M30" s="56" t="s">
        <v>859</v>
      </c>
      <c r="N30" s="56"/>
      <c r="O30" s="56" t="s">
        <v>860</v>
      </c>
    </row>
    <row r="31" spans="1:15" ht="236.25">
      <c r="A31" s="56">
        <v>29</v>
      </c>
      <c r="B31" s="56" t="s">
        <v>1032</v>
      </c>
      <c r="C31" s="56" t="s">
        <v>1033</v>
      </c>
      <c r="D31" s="56" t="s">
        <v>1034</v>
      </c>
      <c r="E31" s="56" t="s">
        <v>1035</v>
      </c>
      <c r="F31" s="56" t="s">
        <v>165</v>
      </c>
      <c r="G31" s="56">
        <v>42201</v>
      </c>
      <c r="H31" s="56" t="s">
        <v>255</v>
      </c>
      <c r="I31" s="56">
        <v>63.75</v>
      </c>
      <c r="J31" s="56" t="s">
        <v>1036</v>
      </c>
      <c r="K31" s="56" t="s">
        <v>1037</v>
      </c>
      <c r="L31" s="56" t="s">
        <v>1038</v>
      </c>
      <c r="M31" s="56" t="s">
        <v>859</v>
      </c>
      <c r="N31" s="56"/>
      <c r="O31" s="56" t="s">
        <v>418</v>
      </c>
    </row>
    <row r="32" spans="1:15" ht="67.5">
      <c r="A32" s="56">
        <v>30</v>
      </c>
      <c r="B32" s="56" t="s">
        <v>1039</v>
      </c>
      <c r="C32" s="56" t="s">
        <v>1040</v>
      </c>
      <c r="D32" s="56" t="s">
        <v>1041</v>
      </c>
      <c r="E32" s="56" t="s">
        <v>1042</v>
      </c>
      <c r="F32" s="56" t="s">
        <v>151</v>
      </c>
      <c r="G32" s="56">
        <v>22001</v>
      </c>
      <c r="H32" s="56" t="s">
        <v>173</v>
      </c>
      <c r="I32" s="56">
        <v>3.29</v>
      </c>
      <c r="J32" s="56" t="s">
        <v>1043</v>
      </c>
      <c r="K32" s="56" t="s">
        <v>1044</v>
      </c>
      <c r="L32" s="56" t="s">
        <v>1045</v>
      </c>
      <c r="M32" s="56" t="s">
        <v>859</v>
      </c>
      <c r="N32" s="56"/>
      <c r="O32" s="56" t="s">
        <v>860</v>
      </c>
    </row>
    <row r="33" spans="1:15" ht="33.75">
      <c r="A33" s="56">
        <v>31</v>
      </c>
      <c r="B33" s="56" t="s">
        <v>1046</v>
      </c>
      <c r="C33" s="56" t="s">
        <v>1047</v>
      </c>
      <c r="D33" s="56" t="s">
        <v>1048</v>
      </c>
      <c r="E33" s="56" t="s">
        <v>1049</v>
      </c>
      <c r="F33" s="56" t="s">
        <v>151</v>
      </c>
      <c r="G33" s="56">
        <v>22001</v>
      </c>
      <c r="H33" s="56" t="s">
        <v>173</v>
      </c>
      <c r="I33" s="56">
        <v>0.77</v>
      </c>
      <c r="J33" s="56" t="s">
        <v>1050</v>
      </c>
      <c r="K33" s="56" t="s">
        <v>1051</v>
      </c>
      <c r="L33" s="56" t="s">
        <v>1052</v>
      </c>
      <c r="M33" s="56" t="s">
        <v>859</v>
      </c>
      <c r="N33" s="56"/>
      <c r="O33" s="56" t="s">
        <v>860</v>
      </c>
    </row>
    <row r="34" spans="1:15" ht="123.75">
      <c r="A34" s="56">
        <v>32</v>
      </c>
      <c r="B34" s="56" t="s">
        <v>1053</v>
      </c>
      <c r="C34" s="56" t="s">
        <v>1054</v>
      </c>
      <c r="D34" s="56" t="s">
        <v>1055</v>
      </c>
      <c r="E34" s="56" t="s">
        <v>1056</v>
      </c>
      <c r="F34" s="56" t="s">
        <v>165</v>
      </c>
      <c r="G34" s="56">
        <v>22001</v>
      </c>
      <c r="H34" s="56" t="s">
        <v>173</v>
      </c>
      <c r="I34" s="56">
        <v>6.96</v>
      </c>
      <c r="J34" s="56" t="s">
        <v>989</v>
      </c>
      <c r="K34" s="56" t="s">
        <v>1057</v>
      </c>
      <c r="L34" s="56" t="s">
        <v>1058</v>
      </c>
      <c r="M34" s="56" t="s">
        <v>859</v>
      </c>
      <c r="N34" s="56"/>
      <c r="O34" s="56" t="s">
        <v>860</v>
      </c>
    </row>
    <row r="35" spans="1:15" ht="33.75">
      <c r="A35" s="56">
        <v>33</v>
      </c>
      <c r="B35" s="56" t="s">
        <v>1059</v>
      </c>
      <c r="C35" s="56" t="s">
        <v>1060</v>
      </c>
      <c r="D35" s="56" t="s">
        <v>1061</v>
      </c>
      <c r="E35" s="56" t="s">
        <v>1062</v>
      </c>
      <c r="F35" s="56" t="s">
        <v>880</v>
      </c>
      <c r="G35" s="56">
        <v>32017</v>
      </c>
      <c r="H35" s="56" t="s">
        <v>241</v>
      </c>
      <c r="I35" s="56">
        <v>15.47</v>
      </c>
      <c r="J35" s="56" t="s">
        <v>989</v>
      </c>
      <c r="K35" s="56" t="s">
        <v>1063</v>
      </c>
      <c r="L35" s="56" t="s">
        <v>1064</v>
      </c>
      <c r="M35" s="56" t="s">
        <v>859</v>
      </c>
      <c r="N35" s="56"/>
      <c r="O35" s="56" t="s">
        <v>860</v>
      </c>
    </row>
    <row r="36" spans="1:15" ht="33.75">
      <c r="A36" s="56">
        <v>34</v>
      </c>
      <c r="B36" s="56" t="s">
        <v>1065</v>
      </c>
      <c r="C36" s="56" t="s">
        <v>1066</v>
      </c>
      <c r="D36" s="56" t="s">
        <v>1067</v>
      </c>
      <c r="E36" s="56" t="s">
        <v>1068</v>
      </c>
      <c r="F36" s="56" t="s">
        <v>165</v>
      </c>
      <c r="G36" s="56">
        <v>84170</v>
      </c>
      <c r="H36" s="56" t="s">
        <v>386</v>
      </c>
      <c r="I36" s="56">
        <v>2.71</v>
      </c>
      <c r="J36" s="56" t="s">
        <v>1050</v>
      </c>
      <c r="K36" s="56" t="s">
        <v>1069</v>
      </c>
      <c r="L36" s="56" t="s">
        <v>1070</v>
      </c>
      <c r="M36" s="56" t="s">
        <v>859</v>
      </c>
      <c r="N36" s="56"/>
      <c r="O36" s="56" t="s">
        <v>860</v>
      </c>
    </row>
    <row r="37" spans="1:15" ht="33.75">
      <c r="A37" s="56">
        <v>35</v>
      </c>
      <c r="B37" s="56" t="s">
        <v>1071</v>
      </c>
      <c r="C37" s="56" t="s">
        <v>1072</v>
      </c>
      <c r="D37" s="56" t="s">
        <v>1073</v>
      </c>
      <c r="E37" s="56" t="s">
        <v>1074</v>
      </c>
      <c r="F37" s="56" t="s">
        <v>165</v>
      </c>
      <c r="G37" s="56">
        <v>83330</v>
      </c>
      <c r="H37" s="56" t="s">
        <v>592</v>
      </c>
      <c r="I37" s="56">
        <v>2.32</v>
      </c>
      <c r="J37" s="56" t="s">
        <v>975</v>
      </c>
      <c r="K37" s="56" t="s">
        <v>1075</v>
      </c>
      <c r="L37" s="56" t="s">
        <v>1076</v>
      </c>
      <c r="M37" s="56" t="s">
        <v>859</v>
      </c>
      <c r="N37" s="56"/>
      <c r="O37" s="56" t="s">
        <v>860</v>
      </c>
    </row>
    <row r="38" spans="1:15" ht="45">
      <c r="A38" s="56">
        <v>36</v>
      </c>
      <c r="B38" s="56" t="s">
        <v>1077</v>
      </c>
      <c r="C38" s="56" t="s">
        <v>885</v>
      </c>
      <c r="D38" s="56" t="s">
        <v>1078</v>
      </c>
      <c r="E38" s="56" t="s">
        <v>1079</v>
      </c>
      <c r="F38" s="56" t="s">
        <v>880</v>
      </c>
      <c r="G38" s="56">
        <v>11001</v>
      </c>
      <c r="H38" s="56" t="s">
        <v>888</v>
      </c>
      <c r="I38" s="56">
        <v>11.03</v>
      </c>
      <c r="J38" s="56" t="s">
        <v>1050</v>
      </c>
      <c r="K38" s="56" t="s">
        <v>1080</v>
      </c>
      <c r="L38" s="56" t="s">
        <v>1081</v>
      </c>
      <c r="M38" s="56" t="s">
        <v>859</v>
      </c>
      <c r="N38" s="56"/>
      <c r="O38" s="56" t="s">
        <v>860</v>
      </c>
    </row>
    <row r="39" spans="1:15" ht="146.25">
      <c r="A39" s="56">
        <v>37</v>
      </c>
      <c r="B39" s="56" t="s">
        <v>1082</v>
      </c>
      <c r="C39" s="56" t="s">
        <v>885</v>
      </c>
      <c r="D39" s="56" t="s">
        <v>1083</v>
      </c>
      <c r="E39" s="56" t="s">
        <v>1084</v>
      </c>
      <c r="F39" s="56" t="s">
        <v>165</v>
      </c>
      <c r="G39" s="56">
        <v>11001</v>
      </c>
      <c r="H39" s="56" t="s">
        <v>888</v>
      </c>
      <c r="I39" s="56">
        <v>8.14</v>
      </c>
      <c r="J39" s="56" t="s">
        <v>1085</v>
      </c>
      <c r="K39" s="56" t="s">
        <v>1086</v>
      </c>
      <c r="L39" s="56" t="s">
        <v>1087</v>
      </c>
      <c r="M39" s="56" t="s">
        <v>859</v>
      </c>
      <c r="N39" s="56"/>
      <c r="O39" s="56" t="s">
        <v>924</v>
      </c>
    </row>
    <row r="40" spans="1:15" ht="78.75">
      <c r="A40" s="56">
        <v>38</v>
      </c>
      <c r="B40" s="56" t="s">
        <v>1088</v>
      </c>
      <c r="C40" s="56" t="s">
        <v>885</v>
      </c>
      <c r="D40" s="56" t="s">
        <v>1089</v>
      </c>
      <c r="E40" s="56" t="s">
        <v>1090</v>
      </c>
      <c r="F40" s="56" t="s">
        <v>880</v>
      </c>
      <c r="G40" s="56">
        <v>11001</v>
      </c>
      <c r="H40" s="56" t="s">
        <v>888</v>
      </c>
      <c r="I40" s="56">
        <v>25.19</v>
      </c>
      <c r="J40" s="56" t="s">
        <v>1085</v>
      </c>
      <c r="K40" s="56" t="s">
        <v>1091</v>
      </c>
      <c r="L40" s="56" t="s">
        <v>1092</v>
      </c>
      <c r="M40" s="56" t="s">
        <v>859</v>
      </c>
      <c r="N40" s="56"/>
      <c r="O40" s="56" t="s">
        <v>924</v>
      </c>
    </row>
    <row r="41" spans="1:15" ht="67.5">
      <c r="A41" s="56">
        <v>39</v>
      </c>
      <c r="B41" s="56" t="s">
        <v>1093</v>
      </c>
      <c r="C41" s="56" t="s">
        <v>885</v>
      </c>
      <c r="D41" s="56" t="s">
        <v>1094</v>
      </c>
      <c r="E41" s="56" t="s">
        <v>1095</v>
      </c>
      <c r="F41" s="56" t="s">
        <v>165</v>
      </c>
      <c r="G41" s="56">
        <v>11001</v>
      </c>
      <c r="H41" s="56" t="s">
        <v>888</v>
      </c>
      <c r="I41" s="56">
        <v>7.94</v>
      </c>
      <c r="J41" s="56" t="s">
        <v>1096</v>
      </c>
      <c r="K41" s="56" t="s">
        <v>1097</v>
      </c>
      <c r="L41" s="56" t="s">
        <v>1098</v>
      </c>
      <c r="M41" s="56" t="s">
        <v>859</v>
      </c>
      <c r="N41" s="56"/>
      <c r="O41" s="56" t="s">
        <v>924</v>
      </c>
    </row>
    <row r="42" spans="1:15" ht="33.75">
      <c r="A42" s="56">
        <v>40</v>
      </c>
      <c r="B42" s="56" t="s">
        <v>1099</v>
      </c>
      <c r="C42" s="56" t="s">
        <v>1100</v>
      </c>
      <c r="D42" s="56" t="s">
        <v>1101</v>
      </c>
      <c r="E42" s="56" t="s">
        <v>1102</v>
      </c>
      <c r="F42" s="56" t="s">
        <v>165</v>
      </c>
      <c r="G42" s="56">
        <v>22001</v>
      </c>
      <c r="H42" s="56" t="s">
        <v>173</v>
      </c>
      <c r="I42" s="56">
        <v>3.3</v>
      </c>
      <c r="J42" s="56" t="s">
        <v>1103</v>
      </c>
      <c r="K42" s="56" t="s">
        <v>1104</v>
      </c>
      <c r="L42" s="56" t="s">
        <v>1105</v>
      </c>
      <c r="M42" s="56" t="s">
        <v>859</v>
      </c>
      <c r="N42" s="56"/>
      <c r="O42" s="56" t="s">
        <v>860</v>
      </c>
    </row>
    <row r="43" spans="1:15" ht="90">
      <c r="A43" s="56">
        <v>41</v>
      </c>
      <c r="B43" s="56" t="s">
        <v>1106</v>
      </c>
      <c r="C43" s="56" t="s">
        <v>1107</v>
      </c>
      <c r="D43" s="56" t="s">
        <v>1108</v>
      </c>
      <c r="E43" s="56" t="s">
        <v>1109</v>
      </c>
      <c r="F43" s="56" t="s">
        <v>165</v>
      </c>
      <c r="G43" s="56">
        <v>22001</v>
      </c>
      <c r="H43" s="56" t="s">
        <v>173</v>
      </c>
      <c r="I43" s="56">
        <v>8.53</v>
      </c>
      <c r="J43" s="56" t="s">
        <v>944</v>
      </c>
      <c r="K43" s="56" t="s">
        <v>1110</v>
      </c>
      <c r="L43" s="56" t="s">
        <v>1111</v>
      </c>
      <c r="M43" s="56" t="s">
        <v>859</v>
      </c>
      <c r="N43" s="56"/>
      <c r="O43" s="56" t="s">
        <v>860</v>
      </c>
    </row>
    <row r="44" spans="1:15" ht="56.25">
      <c r="A44" s="56">
        <v>42</v>
      </c>
      <c r="B44" s="56" t="s">
        <v>1112</v>
      </c>
      <c r="C44" s="56" t="s">
        <v>1113</v>
      </c>
      <c r="D44" s="56" t="s">
        <v>1114</v>
      </c>
      <c r="E44" s="56" t="s">
        <v>1115</v>
      </c>
      <c r="F44" s="56" t="s">
        <v>115</v>
      </c>
      <c r="G44" s="56">
        <v>83906</v>
      </c>
      <c r="H44" s="56" t="s">
        <v>330</v>
      </c>
      <c r="I44" s="56">
        <v>1.36</v>
      </c>
      <c r="J44" s="56" t="s">
        <v>921</v>
      </c>
      <c r="K44" s="56" t="s">
        <v>1116</v>
      </c>
      <c r="L44" s="56" t="s">
        <v>1117</v>
      </c>
      <c r="M44" s="56" t="s">
        <v>859</v>
      </c>
      <c r="N44" s="56"/>
      <c r="O44" s="56" t="s">
        <v>1118</v>
      </c>
    </row>
    <row r="45" spans="1:15" ht="33.75">
      <c r="A45" s="56">
        <v>43</v>
      </c>
      <c r="B45" s="56" t="s">
        <v>1119</v>
      </c>
      <c r="C45" s="56" t="s">
        <v>1120</v>
      </c>
      <c r="D45" s="56" t="s">
        <v>1121</v>
      </c>
      <c r="E45" s="56" t="s">
        <v>1122</v>
      </c>
      <c r="F45" s="56" t="s">
        <v>151</v>
      </c>
      <c r="G45" s="56">
        <v>83906</v>
      </c>
      <c r="H45" s="56" t="s">
        <v>330</v>
      </c>
      <c r="I45" s="56">
        <v>0.97</v>
      </c>
      <c r="J45" s="56" t="s">
        <v>1103</v>
      </c>
      <c r="K45" s="56" t="s">
        <v>1123</v>
      </c>
      <c r="L45" s="56" t="s">
        <v>1124</v>
      </c>
      <c r="M45" s="56" t="s">
        <v>859</v>
      </c>
      <c r="N45" s="56"/>
      <c r="O45" s="56" t="s">
        <v>860</v>
      </c>
    </row>
    <row r="46" spans="1:15" ht="45">
      <c r="A46" s="56">
        <v>44</v>
      </c>
      <c r="B46" s="56" t="s">
        <v>1125</v>
      </c>
      <c r="C46" s="56" t="s">
        <v>885</v>
      </c>
      <c r="D46" s="56" t="s">
        <v>1126</v>
      </c>
      <c r="E46" s="56" t="s">
        <v>1127</v>
      </c>
      <c r="F46" s="56" t="s">
        <v>880</v>
      </c>
      <c r="G46" s="56">
        <v>11001</v>
      </c>
      <c r="H46" s="56" t="s">
        <v>888</v>
      </c>
      <c r="I46" s="56">
        <v>11.82</v>
      </c>
      <c r="J46" s="56" t="s">
        <v>921</v>
      </c>
      <c r="K46" s="56" t="s">
        <v>1128</v>
      </c>
      <c r="L46" s="56" t="s">
        <v>891</v>
      </c>
      <c r="M46" s="56" t="s">
        <v>859</v>
      </c>
      <c r="N46" s="56"/>
      <c r="O46" s="56" t="s">
        <v>860</v>
      </c>
    </row>
    <row r="47" spans="1:15" ht="90">
      <c r="A47" s="56">
        <v>45</v>
      </c>
      <c r="B47" s="56" t="s">
        <v>1129</v>
      </c>
      <c r="C47" s="56" t="s">
        <v>1130</v>
      </c>
      <c r="D47" s="56" t="s">
        <v>1131</v>
      </c>
      <c r="E47" s="56" t="s">
        <v>1132</v>
      </c>
      <c r="F47" s="56" t="s">
        <v>165</v>
      </c>
      <c r="G47" s="56">
        <v>84170</v>
      </c>
      <c r="H47" s="56" t="s">
        <v>386</v>
      </c>
      <c r="I47" s="56">
        <v>1.94</v>
      </c>
      <c r="J47" s="56" t="s">
        <v>1050</v>
      </c>
      <c r="K47" s="56" t="s">
        <v>1133</v>
      </c>
      <c r="L47" s="56" t="s">
        <v>1134</v>
      </c>
      <c r="M47" s="56" t="s">
        <v>1135</v>
      </c>
      <c r="N47" s="56">
        <v>350000</v>
      </c>
      <c r="O47" s="56" t="s">
        <v>860</v>
      </c>
    </row>
    <row r="48" spans="1:15" ht="56.25">
      <c r="A48" s="56">
        <v>46</v>
      </c>
      <c r="B48" s="56" t="s">
        <v>1136</v>
      </c>
      <c r="C48" s="56" t="s">
        <v>350</v>
      </c>
      <c r="D48" s="56" t="s">
        <v>1137</v>
      </c>
      <c r="E48" s="56" t="s">
        <v>1138</v>
      </c>
      <c r="F48" s="56" t="s">
        <v>1139</v>
      </c>
      <c r="G48" s="56">
        <v>83906</v>
      </c>
      <c r="H48" s="56" t="s">
        <v>330</v>
      </c>
      <c r="I48" s="56">
        <v>0.19</v>
      </c>
      <c r="J48" s="56" t="s">
        <v>921</v>
      </c>
      <c r="K48" s="56" t="s">
        <v>1140</v>
      </c>
      <c r="L48" s="56" t="s">
        <v>1141</v>
      </c>
      <c r="M48" s="56" t="s">
        <v>1135</v>
      </c>
      <c r="N48" s="56">
        <v>350000</v>
      </c>
      <c r="O48" s="56" t="s">
        <v>860</v>
      </c>
    </row>
  </sheetData>
  <sheetProtection/>
  <mergeCells count="1">
    <mergeCell ref="A1:O1"/>
  </mergeCells>
  <printOptions/>
  <pageMargins left="0.2" right="0.2" top="0.75" bottom="0.75" header="0.31" footer="0.31"/>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R119"/>
  <sheetViews>
    <sheetView workbookViewId="0" topLeftCell="A112">
      <selection activeCell="O88" sqref="O88"/>
    </sheetView>
  </sheetViews>
  <sheetFormatPr defaultColWidth="9.00390625" defaultRowHeight="14.25"/>
  <cols>
    <col min="1" max="1" width="9.00390625" style="152" customWidth="1"/>
    <col min="2" max="2" width="11.75390625" style="152" bestFit="1" customWidth="1"/>
    <col min="3" max="3" width="13.00390625" style="152" bestFit="1" customWidth="1"/>
    <col min="4" max="4" width="9.875" style="152" customWidth="1"/>
    <col min="5" max="5" width="4.75390625" style="152" bestFit="1" customWidth="1"/>
    <col min="6" max="6" width="9.75390625" style="152" customWidth="1"/>
    <col min="7" max="9" width="4.75390625" style="152" customWidth="1"/>
    <col min="10" max="10" width="7.50390625" style="152" customWidth="1"/>
    <col min="11" max="11" width="6.00390625" style="152" customWidth="1"/>
    <col min="12" max="12" width="4.875" style="152" customWidth="1"/>
    <col min="13" max="13" width="8.625" style="152" customWidth="1"/>
    <col min="14" max="14" width="43.00390625" style="152" customWidth="1"/>
    <col min="15" max="15" width="8.25390625" style="152" customWidth="1"/>
    <col min="16" max="16" width="8.00390625" style="152" customWidth="1"/>
    <col min="17" max="16384" width="9.00390625" style="152" customWidth="1"/>
  </cols>
  <sheetData>
    <row r="1" spans="1:18" s="149" customFormat="1" ht="18.75">
      <c r="A1" s="153" t="s">
        <v>1142</v>
      </c>
      <c r="B1" s="153"/>
      <c r="C1" s="153"/>
      <c r="D1" s="153"/>
      <c r="E1" s="153"/>
      <c r="F1" s="153"/>
      <c r="G1" s="153"/>
      <c r="H1" s="153"/>
      <c r="I1" s="153"/>
      <c r="J1" s="153"/>
      <c r="K1" s="153"/>
      <c r="L1" s="153"/>
      <c r="M1" s="153"/>
      <c r="N1" s="153"/>
      <c r="O1" s="153"/>
      <c r="P1" s="153"/>
      <c r="Q1" s="153"/>
      <c r="R1" s="153"/>
    </row>
    <row r="2" spans="1:18" s="150" customFormat="1" ht="36">
      <c r="A2" s="60" t="s">
        <v>23</v>
      </c>
      <c r="B2" s="60" t="s">
        <v>1143</v>
      </c>
      <c r="C2" s="60" t="s">
        <v>1144</v>
      </c>
      <c r="D2" s="60" t="s">
        <v>1145</v>
      </c>
      <c r="E2" s="60" t="s">
        <v>1146</v>
      </c>
      <c r="F2" s="60" t="s">
        <v>1147</v>
      </c>
      <c r="G2" s="60" t="s">
        <v>1148</v>
      </c>
      <c r="H2" s="60" t="s">
        <v>1149</v>
      </c>
      <c r="I2" s="60" t="s">
        <v>1150</v>
      </c>
      <c r="J2" s="60" t="s">
        <v>1151</v>
      </c>
      <c r="K2" s="60" t="s">
        <v>1152</v>
      </c>
      <c r="L2" s="60" t="s">
        <v>1153</v>
      </c>
      <c r="M2" s="60" t="s">
        <v>1154</v>
      </c>
      <c r="N2" s="60" t="s">
        <v>847</v>
      </c>
      <c r="O2" s="60" t="s">
        <v>1155</v>
      </c>
      <c r="P2" s="60" t="s">
        <v>1156</v>
      </c>
      <c r="Q2" s="60" t="s">
        <v>849</v>
      </c>
      <c r="R2" s="60" t="s">
        <v>851</v>
      </c>
    </row>
    <row r="3" spans="1:18" ht="33.75">
      <c r="A3" s="56" t="s">
        <v>1157</v>
      </c>
      <c r="B3" s="56" t="s">
        <v>1158</v>
      </c>
      <c r="C3" s="56" t="s">
        <v>455</v>
      </c>
      <c r="D3" s="56" t="s">
        <v>455</v>
      </c>
      <c r="E3" s="56" t="s">
        <v>1159</v>
      </c>
      <c r="F3" s="56" t="s">
        <v>91</v>
      </c>
      <c r="G3" s="56"/>
      <c r="H3" s="56" t="s">
        <v>1160</v>
      </c>
      <c r="I3" s="56"/>
      <c r="J3" s="56" t="s">
        <v>87</v>
      </c>
      <c r="K3" s="56">
        <v>80</v>
      </c>
      <c r="L3" s="56">
        <v>5</v>
      </c>
      <c r="M3" s="56">
        <v>0.0271</v>
      </c>
      <c r="N3" s="56" t="s">
        <v>1161</v>
      </c>
      <c r="O3" s="56" t="s">
        <v>1162</v>
      </c>
      <c r="P3" s="56"/>
      <c r="Q3" s="56" t="s">
        <v>1163</v>
      </c>
      <c r="R3" s="56" t="s">
        <v>868</v>
      </c>
    </row>
    <row r="4" spans="1:18" ht="33.75">
      <c r="A4" s="56" t="s">
        <v>1164</v>
      </c>
      <c r="B4" s="56" t="s">
        <v>1165</v>
      </c>
      <c r="C4" s="56" t="s">
        <v>451</v>
      </c>
      <c r="D4" s="56" t="s">
        <v>451</v>
      </c>
      <c r="E4" s="56" t="s">
        <v>1166</v>
      </c>
      <c r="F4" s="56" t="s">
        <v>91</v>
      </c>
      <c r="G4" s="56"/>
      <c r="H4" s="56" t="s">
        <v>1160</v>
      </c>
      <c r="I4" s="56"/>
      <c r="J4" s="56" t="s">
        <v>87</v>
      </c>
      <c r="K4" s="56">
        <v>253</v>
      </c>
      <c r="L4" s="56">
        <v>5</v>
      </c>
      <c r="M4" s="56">
        <v>0.0183</v>
      </c>
      <c r="N4" s="56" t="s">
        <v>1167</v>
      </c>
      <c r="O4" s="56" t="s">
        <v>1168</v>
      </c>
      <c r="P4" s="56"/>
      <c r="Q4" s="56" t="s">
        <v>1163</v>
      </c>
      <c r="R4" s="56" t="s">
        <v>1169</v>
      </c>
    </row>
    <row r="5" spans="1:18" ht="33.75">
      <c r="A5" s="56" t="s">
        <v>1170</v>
      </c>
      <c r="B5" s="56" t="s">
        <v>1171</v>
      </c>
      <c r="C5" s="56" t="s">
        <v>1172</v>
      </c>
      <c r="D5" s="56" t="s">
        <v>1172</v>
      </c>
      <c r="E5" s="56" t="s">
        <v>1166</v>
      </c>
      <c r="F5" s="56" t="s">
        <v>94</v>
      </c>
      <c r="G5" s="56"/>
      <c r="H5" s="56" t="s">
        <v>1160</v>
      </c>
      <c r="I5" s="56"/>
      <c r="J5" s="56" t="s">
        <v>87</v>
      </c>
      <c r="K5" s="56">
        <v>256</v>
      </c>
      <c r="L5" s="56">
        <v>5</v>
      </c>
      <c r="M5" s="56">
        <v>0.0121</v>
      </c>
      <c r="N5" s="56" t="s">
        <v>1173</v>
      </c>
      <c r="O5" s="56" t="s">
        <v>1174</v>
      </c>
      <c r="P5" s="56"/>
      <c r="Q5" s="56" t="s">
        <v>1163</v>
      </c>
      <c r="R5" s="56" t="s">
        <v>868</v>
      </c>
    </row>
    <row r="6" spans="1:18" ht="33.75">
      <c r="A6" s="56" t="s">
        <v>1175</v>
      </c>
      <c r="B6" s="56" t="s">
        <v>1176</v>
      </c>
      <c r="C6" s="56" t="s">
        <v>450</v>
      </c>
      <c r="D6" s="56" t="s">
        <v>450</v>
      </c>
      <c r="E6" s="56" t="s">
        <v>1166</v>
      </c>
      <c r="F6" s="56" t="s">
        <v>91</v>
      </c>
      <c r="G6" s="56"/>
      <c r="H6" s="56" t="s">
        <v>1160</v>
      </c>
      <c r="I6" s="56"/>
      <c r="J6" s="56" t="s">
        <v>87</v>
      </c>
      <c r="K6" s="56">
        <v>238</v>
      </c>
      <c r="L6" s="56">
        <v>5</v>
      </c>
      <c r="M6" s="56">
        <v>0.0126</v>
      </c>
      <c r="N6" s="56" t="s">
        <v>1177</v>
      </c>
      <c r="O6" s="56" t="s">
        <v>1168</v>
      </c>
      <c r="P6" s="56"/>
      <c r="Q6" s="56" t="s">
        <v>1163</v>
      </c>
      <c r="R6" s="56" t="s">
        <v>868</v>
      </c>
    </row>
    <row r="7" spans="1:18" ht="33.75">
      <c r="A7" s="56" t="s">
        <v>1178</v>
      </c>
      <c r="B7" s="56" t="s">
        <v>1179</v>
      </c>
      <c r="C7" s="56" t="s">
        <v>453</v>
      </c>
      <c r="D7" s="56" t="s">
        <v>453</v>
      </c>
      <c r="E7" s="56" t="s">
        <v>1180</v>
      </c>
      <c r="F7" s="56" t="s">
        <v>91</v>
      </c>
      <c r="G7" s="56"/>
      <c r="H7" s="56" t="s">
        <v>1160</v>
      </c>
      <c r="I7" s="56"/>
      <c r="J7" s="56" t="s">
        <v>87</v>
      </c>
      <c r="K7" s="56">
        <v>619</v>
      </c>
      <c r="L7" s="56">
        <v>5</v>
      </c>
      <c r="M7" s="56">
        <v>0.0163</v>
      </c>
      <c r="N7" s="56" t="s">
        <v>1181</v>
      </c>
      <c r="O7" s="56" t="s">
        <v>1182</v>
      </c>
      <c r="P7" s="56"/>
      <c r="Q7" s="56" t="s">
        <v>1163</v>
      </c>
      <c r="R7" s="56" t="s">
        <v>924</v>
      </c>
    </row>
    <row r="8" spans="1:18" ht="45">
      <c r="A8" s="56" t="s">
        <v>1183</v>
      </c>
      <c r="B8" s="56" t="s">
        <v>1184</v>
      </c>
      <c r="C8" s="56" t="s">
        <v>1185</v>
      </c>
      <c r="D8" s="56" t="s">
        <v>454</v>
      </c>
      <c r="E8" s="56" t="s">
        <v>1180</v>
      </c>
      <c r="F8" s="56" t="s">
        <v>91</v>
      </c>
      <c r="G8" s="56"/>
      <c r="H8" s="56" t="s">
        <v>1160</v>
      </c>
      <c r="I8" s="56"/>
      <c r="J8" s="56" t="s">
        <v>87</v>
      </c>
      <c r="K8" s="56">
        <v>759</v>
      </c>
      <c r="L8" s="56">
        <v>10</v>
      </c>
      <c r="M8" s="56">
        <v>0.243</v>
      </c>
      <c r="N8" s="56" t="s">
        <v>1186</v>
      </c>
      <c r="O8" s="56" t="s">
        <v>1187</v>
      </c>
      <c r="P8" s="56"/>
      <c r="Q8" s="56" t="s">
        <v>1163</v>
      </c>
      <c r="R8" s="56" t="s">
        <v>924</v>
      </c>
    </row>
    <row r="9" spans="1:18" ht="33.75">
      <c r="A9" s="56" t="s">
        <v>1188</v>
      </c>
      <c r="B9" s="56" t="s">
        <v>1189</v>
      </c>
      <c r="C9" s="56" t="s">
        <v>1190</v>
      </c>
      <c r="D9" s="56" t="s">
        <v>291</v>
      </c>
      <c r="E9" s="56" t="s">
        <v>1180</v>
      </c>
      <c r="F9" s="56" t="s">
        <v>70</v>
      </c>
      <c r="G9" s="56"/>
      <c r="H9" s="56" t="s">
        <v>1160</v>
      </c>
      <c r="I9" s="56" t="s">
        <v>1191</v>
      </c>
      <c r="J9" s="56" t="s">
        <v>1192</v>
      </c>
      <c r="K9" s="56">
        <v>300</v>
      </c>
      <c r="L9" s="56">
        <v>0.5</v>
      </c>
      <c r="M9" s="56">
        <v>0.3538</v>
      </c>
      <c r="N9" s="56" t="s">
        <v>1193</v>
      </c>
      <c r="O9" s="56" t="s">
        <v>1194</v>
      </c>
      <c r="P9" s="56"/>
      <c r="Q9" s="56" t="s">
        <v>1163</v>
      </c>
      <c r="R9" s="56" t="s">
        <v>860</v>
      </c>
    </row>
    <row r="10" spans="1:18" ht="45">
      <c r="A10" s="56" t="s">
        <v>1195</v>
      </c>
      <c r="B10" s="56" t="s">
        <v>1196</v>
      </c>
      <c r="C10" s="56" t="s">
        <v>1197</v>
      </c>
      <c r="D10" s="56" t="s">
        <v>1198</v>
      </c>
      <c r="E10" s="56" t="s">
        <v>1180</v>
      </c>
      <c r="F10" s="56" t="s">
        <v>80</v>
      </c>
      <c r="G10" s="56"/>
      <c r="H10" s="56" t="s">
        <v>1160</v>
      </c>
      <c r="I10" s="56" t="s">
        <v>1199</v>
      </c>
      <c r="J10" s="56" t="s">
        <v>1192</v>
      </c>
      <c r="K10" s="56">
        <v>318</v>
      </c>
      <c r="L10" s="56">
        <v>6</v>
      </c>
      <c r="M10" s="56">
        <v>0.1487</v>
      </c>
      <c r="N10" s="56" t="s">
        <v>1200</v>
      </c>
      <c r="O10" s="56" t="s">
        <v>1201</v>
      </c>
      <c r="P10" s="56"/>
      <c r="Q10" s="56" t="s">
        <v>1163</v>
      </c>
      <c r="R10" s="56" t="s">
        <v>860</v>
      </c>
    </row>
    <row r="11" spans="1:18" ht="56.25">
      <c r="A11" s="56" t="s">
        <v>1202</v>
      </c>
      <c r="B11" s="56" t="s">
        <v>1203</v>
      </c>
      <c r="C11" s="56" t="s">
        <v>1204</v>
      </c>
      <c r="D11" s="56" t="s">
        <v>1204</v>
      </c>
      <c r="E11" s="56" t="s">
        <v>1180</v>
      </c>
      <c r="F11" s="56" t="s">
        <v>1205</v>
      </c>
      <c r="G11" s="56"/>
      <c r="H11" s="56" t="s">
        <v>1160</v>
      </c>
      <c r="I11" s="56"/>
      <c r="J11" s="56" t="s">
        <v>87</v>
      </c>
      <c r="K11" s="56">
        <v>232</v>
      </c>
      <c r="L11" s="56">
        <v>5</v>
      </c>
      <c r="M11" s="56">
        <v>0.0546</v>
      </c>
      <c r="N11" s="56" t="s">
        <v>1206</v>
      </c>
      <c r="O11" s="56" t="s">
        <v>1207</v>
      </c>
      <c r="P11" s="56"/>
      <c r="Q11" s="56" t="s">
        <v>1163</v>
      </c>
      <c r="R11" s="56" t="s">
        <v>860</v>
      </c>
    </row>
    <row r="12" spans="1:18" ht="45">
      <c r="A12" s="56" t="s">
        <v>1208</v>
      </c>
      <c r="B12" s="56" t="s">
        <v>1209</v>
      </c>
      <c r="C12" s="56" t="s">
        <v>1210</v>
      </c>
      <c r="D12" s="56" t="s">
        <v>1211</v>
      </c>
      <c r="E12" s="56" t="s">
        <v>1212</v>
      </c>
      <c r="F12" s="56" t="s">
        <v>1213</v>
      </c>
      <c r="G12" s="56"/>
      <c r="H12" s="56" t="s">
        <v>1214</v>
      </c>
      <c r="I12" s="56" t="s">
        <v>1199</v>
      </c>
      <c r="J12" s="56" t="s">
        <v>1192</v>
      </c>
      <c r="K12" s="56">
        <v>69</v>
      </c>
      <c r="L12" s="56">
        <v>3</v>
      </c>
      <c r="M12" s="56">
        <v>0.326</v>
      </c>
      <c r="N12" s="56" t="s">
        <v>1215</v>
      </c>
      <c r="O12" s="56" t="s">
        <v>1216</v>
      </c>
      <c r="P12" s="56"/>
      <c r="Q12" s="56" t="s">
        <v>1217</v>
      </c>
      <c r="R12" s="56" t="s">
        <v>924</v>
      </c>
    </row>
    <row r="13" spans="1:18" ht="33.75">
      <c r="A13" s="56" t="s">
        <v>1218</v>
      </c>
      <c r="B13" s="56" t="s">
        <v>1219</v>
      </c>
      <c r="C13" s="56" t="s">
        <v>1220</v>
      </c>
      <c r="D13" s="56" t="s">
        <v>1221</v>
      </c>
      <c r="E13" s="56" t="s">
        <v>1180</v>
      </c>
      <c r="F13" s="56" t="s">
        <v>1213</v>
      </c>
      <c r="G13" s="56"/>
      <c r="H13" s="56" t="s">
        <v>1214</v>
      </c>
      <c r="I13" s="56" t="s">
        <v>1199</v>
      </c>
      <c r="J13" s="56" t="s">
        <v>1192</v>
      </c>
      <c r="K13" s="56">
        <v>68</v>
      </c>
      <c r="L13" s="56">
        <v>3</v>
      </c>
      <c r="M13" s="56">
        <v>0.1351</v>
      </c>
      <c r="N13" s="56" t="s">
        <v>1222</v>
      </c>
      <c r="O13" s="56" t="s">
        <v>1223</v>
      </c>
      <c r="P13" s="56"/>
      <c r="Q13" s="56" t="s">
        <v>1217</v>
      </c>
      <c r="R13" s="56" t="s">
        <v>868</v>
      </c>
    </row>
    <row r="14" spans="1:18" ht="78.75">
      <c r="A14" s="56" t="s">
        <v>1224</v>
      </c>
      <c r="B14" s="56" t="s">
        <v>1225</v>
      </c>
      <c r="C14" s="56" t="s">
        <v>326</v>
      </c>
      <c r="D14" s="56" t="s">
        <v>326</v>
      </c>
      <c r="E14" s="56" t="s">
        <v>1226</v>
      </c>
      <c r="F14" s="56" t="s">
        <v>1227</v>
      </c>
      <c r="G14" s="56"/>
      <c r="H14" s="56" t="s">
        <v>1214</v>
      </c>
      <c r="I14" s="56" t="s">
        <v>1228</v>
      </c>
      <c r="J14" s="56" t="s">
        <v>1192</v>
      </c>
      <c r="K14" s="56">
        <v>4466</v>
      </c>
      <c r="L14" s="56">
        <v>20</v>
      </c>
      <c r="M14" s="56">
        <v>0.369</v>
      </c>
      <c r="N14" s="56" t="s">
        <v>1229</v>
      </c>
      <c r="O14" s="56" t="s">
        <v>1230</v>
      </c>
      <c r="P14" s="56"/>
      <c r="Q14" s="56" t="s">
        <v>1217</v>
      </c>
      <c r="R14" s="56" t="s">
        <v>418</v>
      </c>
    </row>
    <row r="15" spans="1:18" ht="45">
      <c r="A15" s="56" t="s">
        <v>1231</v>
      </c>
      <c r="B15" s="56" t="s">
        <v>1232</v>
      </c>
      <c r="C15" s="56" t="s">
        <v>1233</v>
      </c>
      <c r="D15" s="56" t="s">
        <v>329</v>
      </c>
      <c r="E15" s="56" t="s">
        <v>1180</v>
      </c>
      <c r="F15" s="56" t="s">
        <v>1227</v>
      </c>
      <c r="G15" s="56"/>
      <c r="H15" s="56" t="s">
        <v>1214</v>
      </c>
      <c r="I15" s="56" t="s">
        <v>1228</v>
      </c>
      <c r="J15" s="56" t="s">
        <v>1192</v>
      </c>
      <c r="K15" s="56">
        <v>10625</v>
      </c>
      <c r="L15" s="56">
        <v>20</v>
      </c>
      <c r="M15" s="56">
        <v>0.4787</v>
      </c>
      <c r="N15" s="56" t="s">
        <v>1234</v>
      </c>
      <c r="O15" s="56" t="s">
        <v>1235</v>
      </c>
      <c r="P15" s="56"/>
      <c r="Q15" s="56" t="s">
        <v>1217</v>
      </c>
      <c r="R15" s="56" t="s">
        <v>860</v>
      </c>
    </row>
    <row r="16" spans="1:18" ht="56.25">
      <c r="A16" s="56" t="s">
        <v>1236</v>
      </c>
      <c r="B16" s="56" t="s">
        <v>1237</v>
      </c>
      <c r="C16" s="56" t="s">
        <v>1238</v>
      </c>
      <c r="D16" s="56" t="s">
        <v>1239</v>
      </c>
      <c r="E16" s="56" t="s">
        <v>1212</v>
      </c>
      <c r="F16" s="56" t="s">
        <v>1227</v>
      </c>
      <c r="G16" s="56"/>
      <c r="H16" s="56" t="s">
        <v>1214</v>
      </c>
      <c r="I16" s="56" t="s">
        <v>1228</v>
      </c>
      <c r="J16" s="56" t="s">
        <v>1192</v>
      </c>
      <c r="K16" s="56">
        <v>4941</v>
      </c>
      <c r="L16" s="56">
        <v>60</v>
      </c>
      <c r="M16" s="56">
        <v>0.615</v>
      </c>
      <c r="N16" s="56" t="s">
        <v>1240</v>
      </c>
      <c r="O16" s="56" t="s">
        <v>1241</v>
      </c>
      <c r="P16" s="56"/>
      <c r="Q16" s="56" t="s">
        <v>1163</v>
      </c>
      <c r="R16" s="56" t="s">
        <v>418</v>
      </c>
    </row>
    <row r="17" spans="1:18" ht="45">
      <c r="A17" s="56" t="s">
        <v>1242</v>
      </c>
      <c r="B17" s="56" t="s">
        <v>1243</v>
      </c>
      <c r="C17" s="56" t="s">
        <v>1244</v>
      </c>
      <c r="D17" s="56" t="s">
        <v>1245</v>
      </c>
      <c r="E17" s="56" t="s">
        <v>1246</v>
      </c>
      <c r="F17" s="56" t="s">
        <v>1227</v>
      </c>
      <c r="G17" s="56"/>
      <c r="H17" s="56" t="s">
        <v>1214</v>
      </c>
      <c r="I17" s="56" t="s">
        <v>1228</v>
      </c>
      <c r="J17" s="56" t="s">
        <v>1192</v>
      </c>
      <c r="K17" s="56">
        <v>18860</v>
      </c>
      <c r="L17" s="56">
        <v>150</v>
      </c>
      <c r="M17" s="56">
        <v>1.68</v>
      </c>
      <c r="N17" s="56" t="s">
        <v>1247</v>
      </c>
      <c r="O17" s="56" t="s">
        <v>1248</v>
      </c>
      <c r="P17" s="56"/>
      <c r="Q17" s="56" t="s">
        <v>1249</v>
      </c>
      <c r="R17" s="56" t="s">
        <v>418</v>
      </c>
    </row>
    <row r="18" spans="1:18" ht="45">
      <c r="A18" s="56" t="s">
        <v>1250</v>
      </c>
      <c r="B18" s="56" t="s">
        <v>1251</v>
      </c>
      <c r="C18" s="56" t="s">
        <v>1252</v>
      </c>
      <c r="D18" s="56" t="s">
        <v>574</v>
      </c>
      <c r="E18" s="56" t="s">
        <v>1246</v>
      </c>
      <c r="F18" s="56" t="s">
        <v>97</v>
      </c>
      <c r="G18" s="56"/>
      <c r="H18" s="56" t="s">
        <v>1214</v>
      </c>
      <c r="I18" s="56"/>
      <c r="J18" s="56" t="s">
        <v>1253</v>
      </c>
      <c r="K18" s="56">
        <v>30</v>
      </c>
      <c r="L18" s="56">
        <v>2.5</v>
      </c>
      <c r="M18" s="56">
        <v>0.043</v>
      </c>
      <c r="N18" s="56" t="s">
        <v>1254</v>
      </c>
      <c r="O18" s="56" t="s">
        <v>1255</v>
      </c>
      <c r="P18" s="56"/>
      <c r="Q18" s="56" t="s">
        <v>859</v>
      </c>
      <c r="R18" s="56" t="s">
        <v>860</v>
      </c>
    </row>
    <row r="19" spans="1:18" ht="101.25">
      <c r="A19" s="56" t="s">
        <v>1256</v>
      </c>
      <c r="B19" s="56" t="s">
        <v>1257</v>
      </c>
      <c r="C19" s="56" t="s">
        <v>953</v>
      </c>
      <c r="D19" s="56" t="s">
        <v>1258</v>
      </c>
      <c r="E19" s="56" t="s">
        <v>1212</v>
      </c>
      <c r="F19" s="56" t="s">
        <v>173</v>
      </c>
      <c r="G19" s="56" t="s">
        <v>196</v>
      </c>
      <c r="H19" s="56" t="s">
        <v>1259</v>
      </c>
      <c r="I19" s="56" t="s">
        <v>1260</v>
      </c>
      <c r="J19" s="56" t="s">
        <v>1192</v>
      </c>
      <c r="K19" s="56">
        <v>23068</v>
      </c>
      <c r="L19" s="56">
        <v>30</v>
      </c>
      <c r="M19" s="56">
        <v>2.5589</v>
      </c>
      <c r="N19" s="56" t="s">
        <v>1261</v>
      </c>
      <c r="O19" s="56" t="s">
        <v>1262</v>
      </c>
      <c r="P19" s="56"/>
      <c r="Q19" s="56" t="s">
        <v>859</v>
      </c>
      <c r="R19" s="56" t="s">
        <v>1263</v>
      </c>
    </row>
    <row r="20" spans="1:18" ht="45">
      <c r="A20" s="56" t="s">
        <v>1264</v>
      </c>
      <c r="B20" s="56" t="s">
        <v>1265</v>
      </c>
      <c r="C20" s="56" t="s">
        <v>1266</v>
      </c>
      <c r="D20" s="56" t="s">
        <v>1267</v>
      </c>
      <c r="E20" s="56" t="s">
        <v>1268</v>
      </c>
      <c r="F20" s="56" t="s">
        <v>173</v>
      </c>
      <c r="G20" s="56"/>
      <c r="H20" s="56" t="s">
        <v>1214</v>
      </c>
      <c r="I20" s="56" t="s">
        <v>1260</v>
      </c>
      <c r="J20" s="56" t="s">
        <v>1192</v>
      </c>
      <c r="K20" s="56">
        <v>2049</v>
      </c>
      <c r="L20" s="56">
        <v>10</v>
      </c>
      <c r="M20" s="56">
        <v>0.48</v>
      </c>
      <c r="N20" s="56" t="s">
        <v>1269</v>
      </c>
      <c r="O20" s="56" t="s">
        <v>1270</v>
      </c>
      <c r="P20" s="56"/>
      <c r="Q20" s="56" t="s">
        <v>859</v>
      </c>
      <c r="R20" s="56" t="s">
        <v>860</v>
      </c>
    </row>
    <row r="21" spans="1:18" ht="45">
      <c r="A21" s="56" t="s">
        <v>1271</v>
      </c>
      <c r="B21" s="56" t="s">
        <v>1272</v>
      </c>
      <c r="C21" s="56" t="s">
        <v>1273</v>
      </c>
      <c r="D21" s="56" t="s">
        <v>1274</v>
      </c>
      <c r="E21" s="56" t="s">
        <v>1268</v>
      </c>
      <c r="F21" s="56" t="s">
        <v>173</v>
      </c>
      <c r="G21" s="56"/>
      <c r="H21" s="56" t="s">
        <v>1160</v>
      </c>
      <c r="I21" s="56" t="s">
        <v>1260</v>
      </c>
      <c r="J21" s="56" t="s">
        <v>1192</v>
      </c>
      <c r="K21" s="56">
        <v>989</v>
      </c>
      <c r="L21" s="56">
        <v>6</v>
      </c>
      <c r="M21" s="56">
        <v>0.2965</v>
      </c>
      <c r="N21" s="56" t="s">
        <v>1275</v>
      </c>
      <c r="O21" s="56" t="s">
        <v>1276</v>
      </c>
      <c r="P21" s="56"/>
      <c r="Q21" s="56" t="s">
        <v>859</v>
      </c>
      <c r="R21" s="56" t="s">
        <v>860</v>
      </c>
    </row>
    <row r="22" spans="1:18" ht="33.75">
      <c r="A22" s="56" t="s">
        <v>1277</v>
      </c>
      <c r="B22" s="56" t="s">
        <v>1278</v>
      </c>
      <c r="C22" s="56" t="s">
        <v>452</v>
      </c>
      <c r="D22" s="56" t="s">
        <v>452</v>
      </c>
      <c r="E22" s="56" t="s">
        <v>1166</v>
      </c>
      <c r="F22" s="56" t="s">
        <v>91</v>
      </c>
      <c r="G22" s="56"/>
      <c r="H22" s="56" t="s">
        <v>1160</v>
      </c>
      <c r="I22" s="56"/>
      <c r="J22" s="56" t="s">
        <v>87</v>
      </c>
      <c r="K22" s="56">
        <v>253</v>
      </c>
      <c r="L22" s="56">
        <v>5</v>
      </c>
      <c r="M22" s="56">
        <v>0.014</v>
      </c>
      <c r="N22" s="56" t="s">
        <v>1279</v>
      </c>
      <c r="O22" s="56" t="s">
        <v>1280</v>
      </c>
      <c r="P22" s="56"/>
      <c r="Q22" s="56" t="s">
        <v>1163</v>
      </c>
      <c r="R22" s="56" t="s">
        <v>1169</v>
      </c>
    </row>
    <row r="23" spans="1:18" ht="45">
      <c r="A23" s="56" t="s">
        <v>1281</v>
      </c>
      <c r="B23" s="56" t="s">
        <v>1282</v>
      </c>
      <c r="C23" s="56" t="s">
        <v>1283</v>
      </c>
      <c r="D23" s="56" t="s">
        <v>1284</v>
      </c>
      <c r="E23" s="56" t="s">
        <v>1268</v>
      </c>
      <c r="F23" s="56" t="s">
        <v>94</v>
      </c>
      <c r="G23" s="56"/>
      <c r="H23" s="56" t="s">
        <v>1160</v>
      </c>
      <c r="I23" s="56" t="s">
        <v>1228</v>
      </c>
      <c r="J23" s="56" t="s">
        <v>87</v>
      </c>
      <c r="K23" s="56">
        <v>600</v>
      </c>
      <c r="L23" s="56">
        <v>10</v>
      </c>
      <c r="M23" s="56">
        <v>0.0273</v>
      </c>
      <c r="N23" s="56" t="s">
        <v>1285</v>
      </c>
      <c r="O23" s="56" t="s">
        <v>1286</v>
      </c>
      <c r="P23" s="56"/>
      <c r="Q23" s="56" t="s">
        <v>1163</v>
      </c>
      <c r="R23" s="56" t="s">
        <v>868</v>
      </c>
    </row>
    <row r="24" spans="1:18" ht="33.75">
      <c r="A24" s="56" t="s">
        <v>1287</v>
      </c>
      <c r="B24" s="56" t="s">
        <v>1288</v>
      </c>
      <c r="C24" s="56" t="s">
        <v>1289</v>
      </c>
      <c r="D24" s="56" t="s">
        <v>1289</v>
      </c>
      <c r="E24" s="56" t="s">
        <v>1159</v>
      </c>
      <c r="F24" s="56" t="s">
        <v>1290</v>
      </c>
      <c r="G24" s="56"/>
      <c r="H24" s="56" t="s">
        <v>1214</v>
      </c>
      <c r="I24" s="56" t="s">
        <v>1199</v>
      </c>
      <c r="J24" s="56" t="s">
        <v>1192</v>
      </c>
      <c r="K24" s="56">
        <v>80</v>
      </c>
      <c r="L24" s="56">
        <v>0.5</v>
      </c>
      <c r="M24" s="56">
        <v>0.9889</v>
      </c>
      <c r="N24" s="56" t="s">
        <v>1291</v>
      </c>
      <c r="O24" s="56" t="s">
        <v>1292</v>
      </c>
      <c r="P24" s="56"/>
      <c r="Q24" s="56" t="s">
        <v>1163</v>
      </c>
      <c r="R24" s="56" t="s">
        <v>860</v>
      </c>
    </row>
    <row r="25" spans="1:18" s="181" customFormat="1" ht="56.25">
      <c r="A25" s="159" t="s">
        <v>1293</v>
      </c>
      <c r="B25" s="159" t="s">
        <v>1294</v>
      </c>
      <c r="C25" s="159" t="s">
        <v>1295</v>
      </c>
      <c r="D25" s="159" t="s">
        <v>1295</v>
      </c>
      <c r="E25" s="159" t="s">
        <v>1296</v>
      </c>
      <c r="F25" s="159" t="s">
        <v>1290</v>
      </c>
      <c r="G25" s="159"/>
      <c r="H25" s="159" t="s">
        <v>1214</v>
      </c>
      <c r="I25" s="159" t="s">
        <v>1199</v>
      </c>
      <c r="J25" s="159" t="s">
        <v>1192</v>
      </c>
      <c r="K25" s="159">
        <v>78</v>
      </c>
      <c r="L25" s="159">
        <v>0.5</v>
      </c>
      <c r="M25" s="159">
        <v>0.814</v>
      </c>
      <c r="N25" s="159" t="s">
        <v>1297</v>
      </c>
      <c r="O25" s="159" t="s">
        <v>1298</v>
      </c>
      <c r="P25" s="159"/>
      <c r="Q25" s="159" t="s">
        <v>1163</v>
      </c>
      <c r="R25" s="159" t="s">
        <v>924</v>
      </c>
    </row>
    <row r="26" spans="1:18" ht="90">
      <c r="A26" s="56" t="s">
        <v>1299</v>
      </c>
      <c r="B26" s="56" t="s">
        <v>1300</v>
      </c>
      <c r="C26" s="56" t="s">
        <v>1301</v>
      </c>
      <c r="D26" s="56" t="s">
        <v>718</v>
      </c>
      <c r="E26" s="56" t="s">
        <v>1268</v>
      </c>
      <c r="F26" s="56" t="s">
        <v>1227</v>
      </c>
      <c r="G26" s="56"/>
      <c r="H26" s="56" t="s">
        <v>1214</v>
      </c>
      <c r="I26" s="56" t="s">
        <v>1228</v>
      </c>
      <c r="J26" s="56" t="s">
        <v>1192</v>
      </c>
      <c r="K26" s="56">
        <v>27170</v>
      </c>
      <c r="L26" s="56">
        <v>50</v>
      </c>
      <c r="M26" s="56">
        <v>0.7908</v>
      </c>
      <c r="N26" s="56" t="s">
        <v>1302</v>
      </c>
      <c r="O26" s="56" t="s">
        <v>1303</v>
      </c>
      <c r="P26" s="56"/>
      <c r="Q26" s="56" t="s">
        <v>859</v>
      </c>
      <c r="R26" s="56" t="s">
        <v>418</v>
      </c>
    </row>
    <row r="27" spans="1:18" ht="45">
      <c r="A27" s="56" t="s">
        <v>1304</v>
      </c>
      <c r="B27" s="56" t="s">
        <v>1305</v>
      </c>
      <c r="C27" s="56" t="s">
        <v>1306</v>
      </c>
      <c r="D27" s="56" t="s">
        <v>1307</v>
      </c>
      <c r="E27" s="56" t="s">
        <v>1268</v>
      </c>
      <c r="F27" s="56" t="s">
        <v>36</v>
      </c>
      <c r="G27" s="56"/>
      <c r="H27" s="56" t="s">
        <v>1214</v>
      </c>
      <c r="I27" s="56"/>
      <c r="J27" s="56" t="s">
        <v>1308</v>
      </c>
      <c r="K27" s="56">
        <v>52</v>
      </c>
      <c r="L27" s="56">
        <v>52</v>
      </c>
      <c r="M27" s="56">
        <v>0.3551</v>
      </c>
      <c r="N27" s="56" t="s">
        <v>1309</v>
      </c>
      <c r="O27" s="56" t="s">
        <v>1310</v>
      </c>
      <c r="P27" s="56"/>
      <c r="Q27" s="56" t="s">
        <v>859</v>
      </c>
      <c r="R27" s="56" t="s">
        <v>860</v>
      </c>
    </row>
    <row r="28" spans="1:18" ht="33.75">
      <c r="A28" s="56" t="s">
        <v>1311</v>
      </c>
      <c r="B28" s="56" t="s">
        <v>1312</v>
      </c>
      <c r="C28" s="56" t="s">
        <v>1313</v>
      </c>
      <c r="D28" s="56" t="s">
        <v>1314</v>
      </c>
      <c r="E28" s="56" t="s">
        <v>1296</v>
      </c>
      <c r="F28" s="56" t="s">
        <v>1315</v>
      </c>
      <c r="G28" s="56"/>
      <c r="H28" s="56" t="s">
        <v>1214</v>
      </c>
      <c r="I28" s="56" t="s">
        <v>1199</v>
      </c>
      <c r="J28" s="56" t="s">
        <v>1192</v>
      </c>
      <c r="K28" s="56">
        <v>417</v>
      </c>
      <c r="L28" s="56">
        <v>5</v>
      </c>
      <c r="M28" s="56">
        <v>0.0368</v>
      </c>
      <c r="N28" s="56" t="s">
        <v>1316</v>
      </c>
      <c r="O28" s="56" t="s">
        <v>1317</v>
      </c>
      <c r="P28" s="56"/>
      <c r="Q28" s="56" t="s">
        <v>859</v>
      </c>
      <c r="R28" s="56" t="s">
        <v>924</v>
      </c>
    </row>
    <row r="29" spans="1:18" ht="45">
      <c r="A29" s="56" t="s">
        <v>1318</v>
      </c>
      <c r="B29" s="56" t="s">
        <v>1319</v>
      </c>
      <c r="C29" s="56" t="s">
        <v>1320</v>
      </c>
      <c r="D29" s="56" t="s">
        <v>1321</v>
      </c>
      <c r="E29" s="56" t="s">
        <v>1322</v>
      </c>
      <c r="F29" s="56" t="s">
        <v>255</v>
      </c>
      <c r="G29" s="56"/>
      <c r="H29" s="56" t="s">
        <v>1214</v>
      </c>
      <c r="I29" s="56" t="s">
        <v>1199</v>
      </c>
      <c r="J29" s="56" t="s">
        <v>1323</v>
      </c>
      <c r="K29" s="56">
        <v>665</v>
      </c>
      <c r="L29" s="56" t="s">
        <v>1324</v>
      </c>
      <c r="M29" s="56">
        <v>0.77</v>
      </c>
      <c r="N29" s="56" t="s">
        <v>1325</v>
      </c>
      <c r="O29" s="56" t="s">
        <v>1326</v>
      </c>
      <c r="P29" s="56"/>
      <c r="Q29" s="56" t="s">
        <v>859</v>
      </c>
      <c r="R29" s="56" t="s">
        <v>860</v>
      </c>
    </row>
    <row r="30" spans="1:18" ht="33.75">
      <c r="A30" s="56" t="s">
        <v>1327</v>
      </c>
      <c r="B30" s="56" t="s">
        <v>1328</v>
      </c>
      <c r="C30" s="56" t="s">
        <v>1329</v>
      </c>
      <c r="D30" s="56" t="s">
        <v>1330</v>
      </c>
      <c r="E30" s="56" t="s">
        <v>1322</v>
      </c>
      <c r="F30" s="56" t="s">
        <v>255</v>
      </c>
      <c r="G30" s="56"/>
      <c r="H30" s="56" t="s">
        <v>1214</v>
      </c>
      <c r="I30" s="56" t="s">
        <v>1199</v>
      </c>
      <c r="J30" s="56" t="s">
        <v>1323</v>
      </c>
      <c r="K30" s="56">
        <v>6167</v>
      </c>
      <c r="L30" s="56" t="s">
        <v>1331</v>
      </c>
      <c r="M30" s="56">
        <v>0.53</v>
      </c>
      <c r="N30" s="56" t="s">
        <v>1332</v>
      </c>
      <c r="O30" s="56" t="s">
        <v>1333</v>
      </c>
      <c r="P30" s="56"/>
      <c r="Q30" s="56" t="s">
        <v>859</v>
      </c>
      <c r="R30" s="56" t="s">
        <v>860</v>
      </c>
    </row>
    <row r="31" spans="1:18" ht="56.25">
      <c r="A31" s="56" t="s">
        <v>1334</v>
      </c>
      <c r="B31" s="56" t="s">
        <v>1335</v>
      </c>
      <c r="C31" s="56" t="s">
        <v>1004</v>
      </c>
      <c r="D31" s="56" t="s">
        <v>1336</v>
      </c>
      <c r="E31" s="56" t="s">
        <v>1322</v>
      </c>
      <c r="F31" s="56" t="s">
        <v>1337</v>
      </c>
      <c r="G31" s="56" t="s">
        <v>1338</v>
      </c>
      <c r="H31" s="56" t="s">
        <v>1214</v>
      </c>
      <c r="I31" s="56" t="s">
        <v>1260</v>
      </c>
      <c r="J31" s="56" t="s">
        <v>1339</v>
      </c>
      <c r="K31" s="56">
        <v>2063</v>
      </c>
      <c r="L31" s="56" t="s">
        <v>1340</v>
      </c>
      <c r="M31" s="56">
        <v>2.71</v>
      </c>
      <c r="N31" s="56" t="s">
        <v>1341</v>
      </c>
      <c r="O31" s="56" t="s">
        <v>1342</v>
      </c>
      <c r="P31" s="56"/>
      <c r="Q31" s="56" t="s">
        <v>859</v>
      </c>
      <c r="R31" s="56" t="s">
        <v>860</v>
      </c>
    </row>
    <row r="32" spans="1:18" ht="45">
      <c r="A32" s="56" t="s">
        <v>1343</v>
      </c>
      <c r="B32" s="56" t="s">
        <v>1344</v>
      </c>
      <c r="C32" s="56" t="s">
        <v>1345</v>
      </c>
      <c r="D32" s="56" t="s">
        <v>1346</v>
      </c>
      <c r="E32" s="56" t="s">
        <v>1322</v>
      </c>
      <c r="F32" s="56" t="s">
        <v>239</v>
      </c>
      <c r="G32" s="56" t="s">
        <v>1347</v>
      </c>
      <c r="H32" s="56" t="s">
        <v>1214</v>
      </c>
      <c r="I32" s="56" t="s">
        <v>1260</v>
      </c>
      <c r="J32" s="56" t="s">
        <v>1339</v>
      </c>
      <c r="K32" s="56">
        <v>2129</v>
      </c>
      <c r="L32" s="56" t="s">
        <v>1324</v>
      </c>
      <c r="M32" s="56">
        <v>1.35</v>
      </c>
      <c r="N32" s="56" t="s">
        <v>1348</v>
      </c>
      <c r="O32" s="56" t="s">
        <v>1349</v>
      </c>
      <c r="P32" s="56"/>
      <c r="Q32" s="56" t="s">
        <v>859</v>
      </c>
      <c r="R32" s="56" t="s">
        <v>860</v>
      </c>
    </row>
    <row r="33" spans="1:18" ht="33.75">
      <c r="A33" s="56" t="s">
        <v>1350</v>
      </c>
      <c r="B33" s="56" t="s">
        <v>1351</v>
      </c>
      <c r="C33" s="56" t="s">
        <v>972</v>
      </c>
      <c r="D33" s="56" t="s">
        <v>1352</v>
      </c>
      <c r="E33" s="56" t="s">
        <v>1322</v>
      </c>
      <c r="F33" s="56" t="s">
        <v>255</v>
      </c>
      <c r="G33" s="56"/>
      <c r="H33" s="56" t="s">
        <v>1214</v>
      </c>
      <c r="I33" s="56" t="s">
        <v>1199</v>
      </c>
      <c r="J33" s="56" t="s">
        <v>1323</v>
      </c>
      <c r="K33" s="56">
        <v>712</v>
      </c>
      <c r="L33" s="56" t="s">
        <v>1324</v>
      </c>
      <c r="M33" s="56">
        <v>0.36</v>
      </c>
      <c r="N33" s="56" t="s">
        <v>1353</v>
      </c>
      <c r="O33" s="56" t="s">
        <v>1354</v>
      </c>
      <c r="P33" s="56"/>
      <c r="Q33" s="56" t="s">
        <v>859</v>
      </c>
      <c r="R33" s="56" t="s">
        <v>860</v>
      </c>
    </row>
    <row r="34" spans="1:18" ht="67.5">
      <c r="A34" s="56" t="s">
        <v>1355</v>
      </c>
      <c r="B34" s="56" t="s">
        <v>1356</v>
      </c>
      <c r="C34" s="56" t="s">
        <v>959</v>
      </c>
      <c r="D34" s="56" t="s">
        <v>1357</v>
      </c>
      <c r="E34" s="56" t="s">
        <v>1322</v>
      </c>
      <c r="F34" s="56" t="s">
        <v>255</v>
      </c>
      <c r="G34" s="56"/>
      <c r="H34" s="56" t="s">
        <v>1214</v>
      </c>
      <c r="I34" s="56" t="s">
        <v>1199</v>
      </c>
      <c r="J34" s="56" t="s">
        <v>1323</v>
      </c>
      <c r="K34" s="56">
        <v>4925</v>
      </c>
      <c r="L34" s="56" t="s">
        <v>1340</v>
      </c>
      <c r="M34" s="56">
        <v>1.02</v>
      </c>
      <c r="N34" s="56" t="s">
        <v>1358</v>
      </c>
      <c r="O34" s="56" t="s">
        <v>1359</v>
      </c>
      <c r="P34" s="56"/>
      <c r="Q34" s="56" t="s">
        <v>859</v>
      </c>
      <c r="R34" s="56" t="s">
        <v>868</v>
      </c>
    </row>
    <row r="35" spans="1:18" ht="56.25">
      <c r="A35" s="56" t="s">
        <v>1360</v>
      </c>
      <c r="B35" s="56" t="s">
        <v>1361</v>
      </c>
      <c r="C35" s="56" t="s">
        <v>1016</v>
      </c>
      <c r="D35" s="56" t="s">
        <v>1362</v>
      </c>
      <c r="E35" s="56" t="s">
        <v>1363</v>
      </c>
      <c r="F35" s="56" t="s">
        <v>255</v>
      </c>
      <c r="G35" s="56"/>
      <c r="H35" s="56" t="s">
        <v>1214</v>
      </c>
      <c r="I35" s="56" t="s">
        <v>1199</v>
      </c>
      <c r="J35" s="56" t="s">
        <v>1323</v>
      </c>
      <c r="K35" s="56"/>
      <c r="L35" s="56" t="s">
        <v>1324</v>
      </c>
      <c r="M35" s="56">
        <v>0.81</v>
      </c>
      <c r="N35" s="56" t="s">
        <v>1364</v>
      </c>
      <c r="O35" s="56" t="s">
        <v>1365</v>
      </c>
      <c r="P35" s="56"/>
      <c r="Q35" s="56" t="s">
        <v>859</v>
      </c>
      <c r="R35" s="56" t="s">
        <v>1366</v>
      </c>
    </row>
    <row r="36" spans="1:18" ht="90">
      <c r="A36" s="56" t="s">
        <v>1367</v>
      </c>
      <c r="B36" s="56" t="s">
        <v>1368</v>
      </c>
      <c r="C36" s="56" t="s">
        <v>1369</v>
      </c>
      <c r="D36" s="56" t="s">
        <v>1370</v>
      </c>
      <c r="E36" s="56" t="s">
        <v>1322</v>
      </c>
      <c r="F36" s="56" t="s">
        <v>173</v>
      </c>
      <c r="G36" s="56"/>
      <c r="H36" s="56" t="s">
        <v>1214</v>
      </c>
      <c r="I36" s="56" t="s">
        <v>1260</v>
      </c>
      <c r="J36" s="56" t="s">
        <v>1371</v>
      </c>
      <c r="K36" s="56">
        <v>8750</v>
      </c>
      <c r="L36" s="56" t="s">
        <v>1372</v>
      </c>
      <c r="M36" s="56">
        <v>0.78</v>
      </c>
      <c r="N36" s="56" t="s">
        <v>1373</v>
      </c>
      <c r="O36" s="56" t="s">
        <v>1374</v>
      </c>
      <c r="P36" s="56"/>
      <c r="Q36" s="56" t="s">
        <v>859</v>
      </c>
      <c r="R36" s="56" t="s">
        <v>418</v>
      </c>
    </row>
    <row r="37" spans="1:18" ht="33.75">
      <c r="A37" s="56" t="s">
        <v>1375</v>
      </c>
      <c r="B37" s="56" t="s">
        <v>1376</v>
      </c>
      <c r="C37" s="56" t="s">
        <v>1369</v>
      </c>
      <c r="D37" s="56" t="s">
        <v>1377</v>
      </c>
      <c r="E37" s="56" t="s">
        <v>1322</v>
      </c>
      <c r="F37" s="56" t="s">
        <v>173</v>
      </c>
      <c r="G37" s="56"/>
      <c r="H37" s="56" t="s">
        <v>1160</v>
      </c>
      <c r="I37" s="56" t="s">
        <v>1260</v>
      </c>
      <c r="J37" s="56" t="s">
        <v>1371</v>
      </c>
      <c r="K37" s="56">
        <v>5250</v>
      </c>
      <c r="L37" s="56" t="s">
        <v>1378</v>
      </c>
      <c r="M37" s="56">
        <v>0.32</v>
      </c>
      <c r="N37" s="56" t="s">
        <v>1379</v>
      </c>
      <c r="O37" s="56" t="s">
        <v>1380</v>
      </c>
      <c r="P37" s="56"/>
      <c r="Q37" s="56" t="s">
        <v>859</v>
      </c>
      <c r="R37" s="56" t="s">
        <v>418</v>
      </c>
    </row>
    <row r="38" spans="1:18" ht="78.75">
      <c r="A38" s="56" t="s">
        <v>1381</v>
      </c>
      <c r="B38" s="56" t="s">
        <v>1382</v>
      </c>
      <c r="C38" s="56" t="s">
        <v>1383</v>
      </c>
      <c r="D38" s="56" t="s">
        <v>1384</v>
      </c>
      <c r="E38" s="56" t="s">
        <v>1322</v>
      </c>
      <c r="F38" s="56" t="s">
        <v>173</v>
      </c>
      <c r="G38" s="56"/>
      <c r="H38" s="56" t="s">
        <v>1259</v>
      </c>
      <c r="I38" s="56" t="s">
        <v>1260</v>
      </c>
      <c r="J38" s="56" t="s">
        <v>1371</v>
      </c>
      <c r="K38" s="56">
        <v>57471</v>
      </c>
      <c r="L38" s="56" t="s">
        <v>1385</v>
      </c>
      <c r="M38" s="56">
        <v>3.29</v>
      </c>
      <c r="N38" s="56" t="s">
        <v>1386</v>
      </c>
      <c r="O38" s="56" t="s">
        <v>1387</v>
      </c>
      <c r="P38" s="56"/>
      <c r="Q38" s="56" t="s">
        <v>859</v>
      </c>
      <c r="R38" s="56" t="s">
        <v>860</v>
      </c>
    </row>
    <row r="39" spans="1:18" ht="123.75">
      <c r="A39" s="56" t="s">
        <v>1388</v>
      </c>
      <c r="B39" s="56" t="s">
        <v>1389</v>
      </c>
      <c r="C39" s="56" t="s">
        <v>1054</v>
      </c>
      <c r="D39" s="56" t="s">
        <v>1390</v>
      </c>
      <c r="E39" s="56" t="s">
        <v>1322</v>
      </c>
      <c r="F39" s="56" t="s">
        <v>173</v>
      </c>
      <c r="G39" s="56"/>
      <c r="H39" s="56" t="s">
        <v>1214</v>
      </c>
      <c r="I39" s="56" t="s">
        <v>1260</v>
      </c>
      <c r="J39" s="56" t="s">
        <v>1371</v>
      </c>
      <c r="K39" s="56">
        <v>5696</v>
      </c>
      <c r="L39" s="56" t="s">
        <v>1340</v>
      </c>
      <c r="M39" s="56">
        <v>1.16</v>
      </c>
      <c r="N39" s="56" t="s">
        <v>1391</v>
      </c>
      <c r="O39" s="56" t="s">
        <v>1392</v>
      </c>
      <c r="P39" s="56"/>
      <c r="Q39" s="56" t="s">
        <v>859</v>
      </c>
      <c r="R39" s="56" t="s">
        <v>868</v>
      </c>
    </row>
    <row r="40" spans="1:18" ht="123.75">
      <c r="A40" s="56" t="s">
        <v>1393</v>
      </c>
      <c r="B40" s="56" t="s">
        <v>1394</v>
      </c>
      <c r="C40" s="56" t="s">
        <v>1395</v>
      </c>
      <c r="D40" s="56" t="s">
        <v>1396</v>
      </c>
      <c r="E40" s="56" t="s">
        <v>1322</v>
      </c>
      <c r="F40" s="56" t="s">
        <v>173</v>
      </c>
      <c r="G40" s="56"/>
      <c r="H40" s="56" t="s">
        <v>1259</v>
      </c>
      <c r="I40" s="56" t="s">
        <v>1260</v>
      </c>
      <c r="J40" s="56" t="s">
        <v>1371</v>
      </c>
      <c r="K40" s="56">
        <v>1182</v>
      </c>
      <c r="L40" s="56" t="s">
        <v>1397</v>
      </c>
      <c r="M40" s="56">
        <v>0.35</v>
      </c>
      <c r="N40" s="56" t="s">
        <v>1398</v>
      </c>
      <c r="O40" s="56" t="s">
        <v>1399</v>
      </c>
      <c r="P40" s="56"/>
      <c r="Q40" s="56" t="s">
        <v>859</v>
      </c>
      <c r="R40" s="56" t="s">
        <v>860</v>
      </c>
    </row>
    <row r="41" spans="1:18" ht="33.75">
      <c r="A41" s="56" t="s">
        <v>1400</v>
      </c>
      <c r="B41" s="56" t="s">
        <v>1401</v>
      </c>
      <c r="C41" s="56" t="s">
        <v>1402</v>
      </c>
      <c r="D41" s="56" t="s">
        <v>1403</v>
      </c>
      <c r="E41" s="56" t="s">
        <v>1404</v>
      </c>
      <c r="F41" s="56" t="s">
        <v>173</v>
      </c>
      <c r="G41" s="56"/>
      <c r="H41" s="56" t="s">
        <v>1214</v>
      </c>
      <c r="I41" s="56" t="s">
        <v>1260</v>
      </c>
      <c r="J41" s="56" t="s">
        <v>1371</v>
      </c>
      <c r="K41" s="56">
        <v>282</v>
      </c>
      <c r="L41" s="56" t="s">
        <v>1324</v>
      </c>
      <c r="M41" s="56">
        <v>0.13</v>
      </c>
      <c r="N41" s="56" t="s">
        <v>1405</v>
      </c>
      <c r="O41" s="56" t="s">
        <v>1406</v>
      </c>
      <c r="P41" s="56"/>
      <c r="Q41" s="56" t="s">
        <v>859</v>
      </c>
      <c r="R41" s="56" t="s">
        <v>924</v>
      </c>
    </row>
    <row r="42" spans="1:18" ht="135">
      <c r="A42" s="56" t="s">
        <v>1407</v>
      </c>
      <c r="B42" s="56" t="s">
        <v>1408</v>
      </c>
      <c r="C42" s="56" t="s">
        <v>1409</v>
      </c>
      <c r="D42" s="56" t="s">
        <v>403</v>
      </c>
      <c r="E42" s="56" t="s">
        <v>1322</v>
      </c>
      <c r="F42" s="56" t="s">
        <v>386</v>
      </c>
      <c r="G42" s="56"/>
      <c r="H42" s="56" t="s">
        <v>1214</v>
      </c>
      <c r="I42" s="56" t="s">
        <v>1191</v>
      </c>
      <c r="J42" s="56" t="s">
        <v>1371</v>
      </c>
      <c r="K42" s="56">
        <v>135</v>
      </c>
      <c r="L42" s="56" t="s">
        <v>1324</v>
      </c>
      <c r="M42" s="56">
        <v>4.37</v>
      </c>
      <c r="N42" s="56" t="s">
        <v>1410</v>
      </c>
      <c r="O42" s="56" t="s">
        <v>1411</v>
      </c>
      <c r="P42" s="56"/>
      <c r="Q42" s="56" t="s">
        <v>639</v>
      </c>
      <c r="R42" s="56" t="s">
        <v>860</v>
      </c>
    </row>
    <row r="43" spans="1:18" ht="146.25">
      <c r="A43" s="56" t="s">
        <v>1412</v>
      </c>
      <c r="B43" s="56" t="s">
        <v>1413</v>
      </c>
      <c r="C43" s="56" t="s">
        <v>1414</v>
      </c>
      <c r="D43" s="56" t="s">
        <v>1415</v>
      </c>
      <c r="E43" s="56" t="s">
        <v>1322</v>
      </c>
      <c r="F43" s="56" t="s">
        <v>386</v>
      </c>
      <c r="G43" s="56"/>
      <c r="H43" s="56" t="s">
        <v>1214</v>
      </c>
      <c r="I43" s="56" t="s">
        <v>1191</v>
      </c>
      <c r="J43" s="56" t="s">
        <v>1371</v>
      </c>
      <c r="K43" s="56">
        <v>456</v>
      </c>
      <c r="L43" s="56" t="s">
        <v>1324</v>
      </c>
      <c r="M43" s="56">
        <v>5.02</v>
      </c>
      <c r="N43" s="56" t="s">
        <v>1416</v>
      </c>
      <c r="O43" s="56" t="s">
        <v>1417</v>
      </c>
      <c r="P43" s="56"/>
      <c r="Q43" s="56" t="s">
        <v>639</v>
      </c>
      <c r="R43" s="56" t="s">
        <v>860</v>
      </c>
    </row>
    <row r="44" spans="1:18" ht="56.25">
      <c r="A44" s="56" t="s">
        <v>1418</v>
      </c>
      <c r="B44" s="56" t="s">
        <v>1419</v>
      </c>
      <c r="C44" s="56" t="s">
        <v>1420</v>
      </c>
      <c r="D44" s="56" t="s">
        <v>1420</v>
      </c>
      <c r="E44" s="56" t="s">
        <v>1363</v>
      </c>
      <c r="F44" s="56" t="s">
        <v>386</v>
      </c>
      <c r="G44" s="56"/>
      <c r="H44" s="56" t="s">
        <v>1421</v>
      </c>
      <c r="I44" s="56" t="s">
        <v>1191</v>
      </c>
      <c r="J44" s="56" t="s">
        <v>1371</v>
      </c>
      <c r="K44" s="56">
        <v>44</v>
      </c>
      <c r="L44" s="56" t="s">
        <v>1324</v>
      </c>
      <c r="M44" s="56">
        <v>1.99</v>
      </c>
      <c r="N44" s="56" t="s">
        <v>1422</v>
      </c>
      <c r="O44" s="56" t="s">
        <v>1423</v>
      </c>
      <c r="P44" s="56"/>
      <c r="Q44" s="56" t="s">
        <v>639</v>
      </c>
      <c r="R44" s="56" t="s">
        <v>860</v>
      </c>
    </row>
    <row r="45" spans="1:18" ht="33.75">
      <c r="A45" s="56" t="s">
        <v>1424</v>
      </c>
      <c r="B45" s="56" t="s">
        <v>1425</v>
      </c>
      <c r="C45" s="56" t="s">
        <v>392</v>
      </c>
      <c r="D45" s="56" t="s">
        <v>392</v>
      </c>
      <c r="E45" s="56" t="s">
        <v>1363</v>
      </c>
      <c r="F45" s="56" t="s">
        <v>386</v>
      </c>
      <c r="G45" s="56"/>
      <c r="H45" s="56" t="s">
        <v>1214</v>
      </c>
      <c r="I45" s="56" t="s">
        <v>1191</v>
      </c>
      <c r="J45" s="56" t="s">
        <v>1371</v>
      </c>
      <c r="K45" s="56">
        <v>88</v>
      </c>
      <c r="L45" s="56" t="s">
        <v>1324</v>
      </c>
      <c r="M45" s="56">
        <v>0.16</v>
      </c>
      <c r="N45" s="56" t="s">
        <v>1426</v>
      </c>
      <c r="O45" s="56" t="s">
        <v>1427</v>
      </c>
      <c r="P45" s="56"/>
      <c r="Q45" s="56" t="s">
        <v>639</v>
      </c>
      <c r="R45" s="56" t="s">
        <v>868</v>
      </c>
    </row>
    <row r="46" spans="1:18" ht="67.5">
      <c r="A46" s="56" t="s">
        <v>1428</v>
      </c>
      <c r="B46" s="56" t="s">
        <v>1429</v>
      </c>
      <c r="C46" s="56" t="s">
        <v>1430</v>
      </c>
      <c r="D46" s="56" t="s">
        <v>1431</v>
      </c>
      <c r="E46" s="56" t="s">
        <v>1322</v>
      </c>
      <c r="F46" s="56" t="s">
        <v>386</v>
      </c>
      <c r="G46" s="56"/>
      <c r="H46" s="56" t="s">
        <v>1214</v>
      </c>
      <c r="I46" s="56" t="s">
        <v>1191</v>
      </c>
      <c r="J46" s="56" t="s">
        <v>1371</v>
      </c>
      <c r="K46" s="56">
        <v>978</v>
      </c>
      <c r="L46" s="56" t="s">
        <v>1432</v>
      </c>
      <c r="M46" s="56">
        <v>3.63</v>
      </c>
      <c r="N46" s="56" t="s">
        <v>1433</v>
      </c>
      <c r="O46" s="56" t="s">
        <v>1434</v>
      </c>
      <c r="P46" s="56"/>
      <c r="Q46" s="56" t="s">
        <v>639</v>
      </c>
      <c r="R46" s="56" t="s">
        <v>860</v>
      </c>
    </row>
    <row r="47" spans="1:18" ht="123.75">
      <c r="A47" s="56" t="s">
        <v>1435</v>
      </c>
      <c r="B47" s="56" t="s">
        <v>1436</v>
      </c>
      <c r="C47" s="56" t="s">
        <v>1437</v>
      </c>
      <c r="D47" s="56" t="s">
        <v>1438</v>
      </c>
      <c r="E47" s="56" t="s">
        <v>1439</v>
      </c>
      <c r="F47" s="56" t="s">
        <v>386</v>
      </c>
      <c r="G47" s="56"/>
      <c r="H47" s="56" t="s">
        <v>1160</v>
      </c>
      <c r="I47" s="56" t="s">
        <v>1191</v>
      </c>
      <c r="J47" s="56" t="s">
        <v>1371</v>
      </c>
      <c r="K47" s="56">
        <v>238</v>
      </c>
      <c r="L47" s="56" t="s">
        <v>1324</v>
      </c>
      <c r="M47" s="56">
        <v>2.38</v>
      </c>
      <c r="N47" s="56" t="s">
        <v>1440</v>
      </c>
      <c r="O47" s="56" t="s">
        <v>1441</v>
      </c>
      <c r="P47" s="56"/>
      <c r="Q47" s="56" t="s">
        <v>639</v>
      </c>
      <c r="R47" s="56" t="s">
        <v>860</v>
      </c>
    </row>
    <row r="48" spans="1:18" ht="45">
      <c r="A48" s="56" t="s">
        <v>1442</v>
      </c>
      <c r="B48" s="56" t="s">
        <v>1443</v>
      </c>
      <c r="C48" s="56" t="s">
        <v>1444</v>
      </c>
      <c r="D48" s="56" t="s">
        <v>1445</v>
      </c>
      <c r="E48" s="56" t="s">
        <v>1322</v>
      </c>
      <c r="F48" s="56" t="s">
        <v>386</v>
      </c>
      <c r="G48" s="56"/>
      <c r="H48" s="56" t="s">
        <v>1160</v>
      </c>
      <c r="I48" s="56" t="s">
        <v>1191</v>
      </c>
      <c r="J48" s="56" t="s">
        <v>1371</v>
      </c>
      <c r="K48" s="56">
        <v>141</v>
      </c>
      <c r="L48" s="56" t="s">
        <v>1446</v>
      </c>
      <c r="M48" s="56">
        <v>1.25</v>
      </c>
      <c r="N48" s="56" t="s">
        <v>1447</v>
      </c>
      <c r="O48" s="56" t="s">
        <v>1448</v>
      </c>
      <c r="P48" s="56"/>
      <c r="Q48" s="56" t="s">
        <v>639</v>
      </c>
      <c r="R48" s="56" t="s">
        <v>924</v>
      </c>
    </row>
    <row r="49" spans="1:18" ht="56.25">
      <c r="A49" s="56" t="s">
        <v>1449</v>
      </c>
      <c r="B49" s="56" t="s">
        <v>1450</v>
      </c>
      <c r="C49" s="56" t="s">
        <v>1451</v>
      </c>
      <c r="D49" s="56" t="s">
        <v>1452</v>
      </c>
      <c r="E49" s="56" t="s">
        <v>1363</v>
      </c>
      <c r="F49" s="56" t="s">
        <v>386</v>
      </c>
      <c r="G49" s="56"/>
      <c r="H49" s="56" t="s">
        <v>1421</v>
      </c>
      <c r="I49" s="56" t="s">
        <v>1191</v>
      </c>
      <c r="J49" s="56" t="s">
        <v>1371</v>
      </c>
      <c r="K49" s="56"/>
      <c r="L49" s="56" t="s">
        <v>1340</v>
      </c>
      <c r="M49" s="56">
        <v>1.54</v>
      </c>
      <c r="N49" s="56" t="s">
        <v>1453</v>
      </c>
      <c r="O49" s="56" t="s">
        <v>1454</v>
      </c>
      <c r="P49" s="56"/>
      <c r="Q49" s="56" t="s">
        <v>639</v>
      </c>
      <c r="R49" s="56" t="s">
        <v>860</v>
      </c>
    </row>
    <row r="50" spans="1:18" ht="90">
      <c r="A50" s="56" t="s">
        <v>1455</v>
      </c>
      <c r="B50" s="56" t="s">
        <v>1456</v>
      </c>
      <c r="C50" s="56" t="s">
        <v>1444</v>
      </c>
      <c r="D50" s="56" t="s">
        <v>1457</v>
      </c>
      <c r="E50" s="56" t="s">
        <v>1322</v>
      </c>
      <c r="F50" s="56" t="s">
        <v>386</v>
      </c>
      <c r="G50" s="56"/>
      <c r="H50" s="56" t="s">
        <v>1160</v>
      </c>
      <c r="I50" s="56" t="s">
        <v>1191</v>
      </c>
      <c r="J50" s="56" t="s">
        <v>1371</v>
      </c>
      <c r="K50" s="56">
        <v>197</v>
      </c>
      <c r="L50" s="56" t="s">
        <v>1432</v>
      </c>
      <c r="M50" s="56">
        <v>3.06</v>
      </c>
      <c r="N50" s="56" t="s">
        <v>1458</v>
      </c>
      <c r="O50" s="56" t="s">
        <v>1459</v>
      </c>
      <c r="P50" s="56"/>
      <c r="Q50" s="56" t="s">
        <v>639</v>
      </c>
      <c r="R50" s="56" t="s">
        <v>860</v>
      </c>
    </row>
    <row r="51" spans="1:18" ht="33.75">
      <c r="A51" s="56" t="s">
        <v>1460</v>
      </c>
      <c r="B51" s="56" t="s">
        <v>1461</v>
      </c>
      <c r="C51" s="56" t="s">
        <v>1462</v>
      </c>
      <c r="D51" s="56" t="s">
        <v>1463</v>
      </c>
      <c r="E51" s="56" t="s">
        <v>1322</v>
      </c>
      <c r="F51" s="56" t="s">
        <v>592</v>
      </c>
      <c r="G51" s="56"/>
      <c r="H51" s="56" t="s">
        <v>1214</v>
      </c>
      <c r="I51" s="56" t="s">
        <v>1260</v>
      </c>
      <c r="J51" s="56" t="s">
        <v>1371</v>
      </c>
      <c r="K51" s="56">
        <v>181</v>
      </c>
      <c r="L51" s="56" t="s">
        <v>1324</v>
      </c>
      <c r="M51" s="56">
        <v>0.76</v>
      </c>
      <c r="N51" s="56" t="s">
        <v>1464</v>
      </c>
      <c r="O51" s="56" t="s">
        <v>1465</v>
      </c>
      <c r="P51" s="56"/>
      <c r="Q51" s="56" t="s">
        <v>639</v>
      </c>
      <c r="R51" s="56" t="s">
        <v>860</v>
      </c>
    </row>
    <row r="52" spans="1:18" ht="56.25">
      <c r="A52" s="56" t="s">
        <v>1466</v>
      </c>
      <c r="B52" s="56" t="s">
        <v>1467</v>
      </c>
      <c r="C52" s="56" t="s">
        <v>1468</v>
      </c>
      <c r="D52" s="56" t="s">
        <v>1469</v>
      </c>
      <c r="E52" s="56" t="s">
        <v>1322</v>
      </c>
      <c r="F52" s="56" t="s">
        <v>592</v>
      </c>
      <c r="G52" s="56"/>
      <c r="H52" s="56" t="s">
        <v>1421</v>
      </c>
      <c r="I52" s="56" t="s">
        <v>1260</v>
      </c>
      <c r="J52" s="56" t="s">
        <v>1371</v>
      </c>
      <c r="K52" s="56">
        <v>36</v>
      </c>
      <c r="L52" s="56" t="s">
        <v>1324</v>
      </c>
      <c r="M52" s="56">
        <v>0.16</v>
      </c>
      <c r="N52" s="56" t="s">
        <v>1470</v>
      </c>
      <c r="O52" s="56" t="s">
        <v>1471</v>
      </c>
      <c r="P52" s="56"/>
      <c r="Q52" s="56" t="s">
        <v>639</v>
      </c>
      <c r="R52" s="56" t="s">
        <v>860</v>
      </c>
    </row>
    <row r="53" spans="1:18" ht="33.75">
      <c r="A53" s="56" t="s">
        <v>1472</v>
      </c>
      <c r="B53" s="56" t="s">
        <v>1473</v>
      </c>
      <c r="C53" s="56" t="s">
        <v>306</v>
      </c>
      <c r="D53" s="56" t="s">
        <v>306</v>
      </c>
      <c r="E53" s="56" t="s">
        <v>1439</v>
      </c>
      <c r="F53" s="56" t="s">
        <v>592</v>
      </c>
      <c r="G53" s="56"/>
      <c r="H53" s="56" t="s">
        <v>1160</v>
      </c>
      <c r="I53" s="56" t="s">
        <v>1260</v>
      </c>
      <c r="J53" s="56" t="s">
        <v>1371</v>
      </c>
      <c r="K53" s="56">
        <v>15</v>
      </c>
      <c r="L53" s="56" t="s">
        <v>1324</v>
      </c>
      <c r="M53" s="56">
        <v>0.3</v>
      </c>
      <c r="N53" s="56" t="s">
        <v>1474</v>
      </c>
      <c r="O53" s="56" t="s">
        <v>1475</v>
      </c>
      <c r="P53" s="56"/>
      <c r="Q53" s="56" t="s">
        <v>639</v>
      </c>
      <c r="R53" s="56" t="s">
        <v>868</v>
      </c>
    </row>
    <row r="54" spans="1:18" s="151" customFormat="1" ht="33.75">
      <c r="A54" s="159" t="s">
        <v>1476</v>
      </c>
      <c r="B54" s="159" t="s">
        <v>1477</v>
      </c>
      <c r="C54" s="159" t="s">
        <v>307</v>
      </c>
      <c r="D54" s="159" t="s">
        <v>1478</v>
      </c>
      <c r="E54" s="159" t="s">
        <v>1404</v>
      </c>
      <c r="F54" s="159" t="s">
        <v>592</v>
      </c>
      <c r="G54" s="159"/>
      <c r="H54" s="159" t="s">
        <v>1160</v>
      </c>
      <c r="I54" s="159" t="s">
        <v>1260</v>
      </c>
      <c r="J54" s="159" t="s">
        <v>1371</v>
      </c>
      <c r="K54" s="159">
        <v>189</v>
      </c>
      <c r="L54" s="159" t="s">
        <v>1324</v>
      </c>
      <c r="M54" s="159">
        <v>0.04</v>
      </c>
      <c r="N54" s="159" t="s">
        <v>1479</v>
      </c>
      <c r="O54" s="159" t="s">
        <v>1480</v>
      </c>
      <c r="P54" s="159"/>
      <c r="Q54" s="159" t="s">
        <v>639</v>
      </c>
      <c r="R54" s="159" t="s">
        <v>868</v>
      </c>
    </row>
    <row r="55" spans="1:18" ht="135">
      <c r="A55" s="56" t="s">
        <v>1481</v>
      </c>
      <c r="B55" s="56" t="s">
        <v>1482</v>
      </c>
      <c r="C55" s="56" t="s">
        <v>1483</v>
      </c>
      <c r="D55" s="56" t="s">
        <v>1484</v>
      </c>
      <c r="E55" s="56" t="s">
        <v>1322</v>
      </c>
      <c r="F55" s="56" t="s">
        <v>1485</v>
      </c>
      <c r="G55" s="56"/>
      <c r="H55" s="56" t="s">
        <v>1421</v>
      </c>
      <c r="I55" s="56" t="s">
        <v>1228</v>
      </c>
      <c r="J55" s="56" t="s">
        <v>1486</v>
      </c>
      <c r="K55" s="56">
        <v>196</v>
      </c>
      <c r="L55" s="56" t="s">
        <v>1487</v>
      </c>
      <c r="M55" s="56">
        <v>4.12</v>
      </c>
      <c r="N55" s="56" t="s">
        <v>1488</v>
      </c>
      <c r="O55" s="56" t="s">
        <v>1489</v>
      </c>
      <c r="P55" s="56"/>
      <c r="Q55" s="56" t="s">
        <v>859</v>
      </c>
      <c r="R55" s="56" t="s">
        <v>860</v>
      </c>
    </row>
    <row r="56" spans="1:18" ht="78.75">
      <c r="A56" s="56" t="s">
        <v>1490</v>
      </c>
      <c r="B56" s="56" t="s">
        <v>1491</v>
      </c>
      <c r="C56" s="56" t="s">
        <v>343</v>
      </c>
      <c r="D56" s="56" t="s">
        <v>343</v>
      </c>
      <c r="E56" s="56" t="s">
        <v>1492</v>
      </c>
      <c r="F56" s="56" t="s">
        <v>1485</v>
      </c>
      <c r="G56" s="56"/>
      <c r="H56" s="56" t="s">
        <v>1214</v>
      </c>
      <c r="I56" s="56" t="s">
        <v>1228</v>
      </c>
      <c r="J56" s="56" t="s">
        <v>1486</v>
      </c>
      <c r="K56" s="56">
        <v>116</v>
      </c>
      <c r="L56" s="56" t="s">
        <v>1493</v>
      </c>
      <c r="M56" s="56">
        <v>0.31</v>
      </c>
      <c r="N56" s="56" t="s">
        <v>1494</v>
      </c>
      <c r="O56" s="56" t="s">
        <v>1495</v>
      </c>
      <c r="P56" s="56"/>
      <c r="Q56" s="56" t="s">
        <v>639</v>
      </c>
      <c r="R56" s="56" t="s">
        <v>860</v>
      </c>
    </row>
    <row r="57" spans="1:18" ht="180">
      <c r="A57" s="56" t="s">
        <v>1496</v>
      </c>
      <c r="B57" s="56"/>
      <c r="C57" s="56" t="s">
        <v>1497</v>
      </c>
      <c r="D57" s="56" t="s">
        <v>1498</v>
      </c>
      <c r="E57" s="56"/>
      <c r="F57" s="56" t="s">
        <v>1485</v>
      </c>
      <c r="G57" s="56"/>
      <c r="H57" s="56"/>
      <c r="I57" s="56" t="s">
        <v>1228</v>
      </c>
      <c r="J57" s="56" t="s">
        <v>1486</v>
      </c>
      <c r="K57" s="56"/>
      <c r="L57" s="56"/>
      <c r="M57" s="56">
        <v>10.54</v>
      </c>
      <c r="N57" s="56" t="s">
        <v>1499</v>
      </c>
      <c r="O57" s="56" t="s">
        <v>1500</v>
      </c>
      <c r="P57" s="56"/>
      <c r="Q57" s="56" t="s">
        <v>859</v>
      </c>
      <c r="R57" s="56" t="s">
        <v>860</v>
      </c>
    </row>
    <row r="58" spans="1:18" ht="45">
      <c r="A58" s="56" t="s">
        <v>1501</v>
      </c>
      <c r="B58" s="56" t="s">
        <v>1502</v>
      </c>
      <c r="C58" s="56" t="s">
        <v>1503</v>
      </c>
      <c r="D58" s="56" t="s">
        <v>1504</v>
      </c>
      <c r="E58" s="56" t="s">
        <v>1322</v>
      </c>
      <c r="F58" s="56" t="s">
        <v>279</v>
      </c>
      <c r="G58" s="56"/>
      <c r="H58" s="56" t="s">
        <v>1160</v>
      </c>
      <c r="I58" s="56" t="s">
        <v>1199</v>
      </c>
      <c r="J58" s="56" t="s">
        <v>1371</v>
      </c>
      <c r="K58" s="56">
        <v>373</v>
      </c>
      <c r="L58" s="56" t="s">
        <v>1505</v>
      </c>
      <c r="M58" s="56">
        <v>0.15</v>
      </c>
      <c r="N58" s="56" t="s">
        <v>1506</v>
      </c>
      <c r="O58" s="56" t="s">
        <v>1507</v>
      </c>
      <c r="P58" s="56"/>
      <c r="Q58" s="56" t="s">
        <v>639</v>
      </c>
      <c r="R58" s="56" t="s">
        <v>868</v>
      </c>
    </row>
    <row r="59" spans="1:18" ht="78.75">
      <c r="A59" s="56" t="s">
        <v>1508</v>
      </c>
      <c r="B59" s="56" t="s">
        <v>1509</v>
      </c>
      <c r="C59" s="56" t="s">
        <v>1510</v>
      </c>
      <c r="D59" s="56" t="s">
        <v>1511</v>
      </c>
      <c r="E59" s="56" t="s">
        <v>1322</v>
      </c>
      <c r="F59" s="56" t="s">
        <v>1512</v>
      </c>
      <c r="G59" s="56" t="s">
        <v>173</v>
      </c>
      <c r="H59" s="56" t="s">
        <v>1160</v>
      </c>
      <c r="I59" s="56" t="s">
        <v>1260</v>
      </c>
      <c r="J59" s="56" t="s">
        <v>1371</v>
      </c>
      <c r="K59" s="56" t="s">
        <v>1513</v>
      </c>
      <c r="L59" s="56" t="s">
        <v>1514</v>
      </c>
      <c r="M59" s="56">
        <v>1.8</v>
      </c>
      <c r="N59" s="56" t="s">
        <v>1515</v>
      </c>
      <c r="O59" s="56" t="s">
        <v>1516</v>
      </c>
      <c r="P59" s="56"/>
      <c r="Q59" s="56" t="s">
        <v>859</v>
      </c>
      <c r="R59" s="56" t="s">
        <v>924</v>
      </c>
    </row>
    <row r="60" spans="1:18" ht="22.5">
      <c r="A60" s="56" t="s">
        <v>1517</v>
      </c>
      <c r="B60" s="56" t="s">
        <v>1518</v>
      </c>
      <c r="C60" s="56" t="s">
        <v>1519</v>
      </c>
      <c r="D60" s="56" t="s">
        <v>1520</v>
      </c>
      <c r="E60" s="56" t="s">
        <v>1521</v>
      </c>
      <c r="F60" s="56" t="s">
        <v>36</v>
      </c>
      <c r="G60" s="56"/>
      <c r="H60" s="56" t="s">
        <v>1214</v>
      </c>
      <c r="I60" s="56"/>
      <c r="J60" s="56" t="s">
        <v>1308</v>
      </c>
      <c r="K60" s="56">
        <v>72</v>
      </c>
      <c r="L60" s="56" t="s">
        <v>1522</v>
      </c>
      <c r="M60" s="56">
        <v>0.1</v>
      </c>
      <c r="N60" s="56" t="s">
        <v>1523</v>
      </c>
      <c r="O60" s="56" t="s">
        <v>1524</v>
      </c>
      <c r="P60" s="56"/>
      <c r="Q60" s="56" t="s">
        <v>859</v>
      </c>
      <c r="R60" s="56" t="s">
        <v>860</v>
      </c>
    </row>
    <row r="61" spans="1:18" s="181" customFormat="1" ht="33.75">
      <c r="A61" s="182" t="s">
        <v>1525</v>
      </c>
      <c r="B61" s="182" t="s">
        <v>1526</v>
      </c>
      <c r="C61" s="182" t="s">
        <v>1527</v>
      </c>
      <c r="D61" s="182" t="s">
        <v>1527</v>
      </c>
      <c r="E61" s="182"/>
      <c r="F61" s="182" t="s">
        <v>97</v>
      </c>
      <c r="G61" s="182"/>
      <c r="H61" s="182" t="s">
        <v>1214</v>
      </c>
      <c r="I61" s="182"/>
      <c r="J61" s="182" t="s">
        <v>1253</v>
      </c>
      <c r="K61" s="182"/>
      <c r="L61" s="182" t="s">
        <v>1528</v>
      </c>
      <c r="M61" s="182">
        <v>0.0349</v>
      </c>
      <c r="N61" s="182" t="s">
        <v>1529</v>
      </c>
      <c r="O61" s="182" t="s">
        <v>1359</v>
      </c>
      <c r="P61" s="182"/>
      <c r="Q61" s="182" t="s">
        <v>859</v>
      </c>
      <c r="R61" s="182" t="s">
        <v>868</v>
      </c>
    </row>
    <row r="62" spans="1:18" ht="33.75">
      <c r="A62" s="56" t="s">
        <v>1530</v>
      </c>
      <c r="B62" s="56" t="s">
        <v>1531</v>
      </c>
      <c r="C62" s="56" t="s">
        <v>1532</v>
      </c>
      <c r="D62" s="56" t="s">
        <v>1533</v>
      </c>
      <c r="E62" s="56"/>
      <c r="F62" s="56" t="s">
        <v>386</v>
      </c>
      <c r="G62" s="56"/>
      <c r="H62" s="56" t="s">
        <v>1160</v>
      </c>
      <c r="I62" s="56" t="s">
        <v>1191</v>
      </c>
      <c r="J62" s="56" t="s">
        <v>1371</v>
      </c>
      <c r="K62" s="56">
        <v>247</v>
      </c>
      <c r="L62" s="56">
        <v>5</v>
      </c>
      <c r="M62" s="56">
        <v>0.0098</v>
      </c>
      <c r="N62" s="56" t="s">
        <v>1534</v>
      </c>
      <c r="O62" s="56" t="s">
        <v>1535</v>
      </c>
      <c r="P62" s="56"/>
      <c r="Q62" s="56" t="s">
        <v>1536</v>
      </c>
      <c r="R62" s="56" t="s">
        <v>924</v>
      </c>
    </row>
    <row r="63" spans="1:18" ht="33.75">
      <c r="A63" s="56" t="s">
        <v>1537</v>
      </c>
      <c r="B63" s="56" t="s">
        <v>1538</v>
      </c>
      <c r="C63" s="56" t="s">
        <v>1539</v>
      </c>
      <c r="D63" s="56" t="s">
        <v>1539</v>
      </c>
      <c r="E63" s="56"/>
      <c r="F63" s="56" t="s">
        <v>91</v>
      </c>
      <c r="G63" s="56"/>
      <c r="H63" s="56" t="s">
        <v>1160</v>
      </c>
      <c r="I63" s="56"/>
      <c r="J63" s="56" t="s">
        <v>87</v>
      </c>
      <c r="K63" s="56">
        <v>5320</v>
      </c>
      <c r="L63" s="56">
        <v>23.8</v>
      </c>
      <c r="M63" s="56">
        <v>0.092</v>
      </c>
      <c r="N63" s="56" t="s">
        <v>1540</v>
      </c>
      <c r="O63" s="56" t="s">
        <v>1541</v>
      </c>
      <c r="P63" s="56"/>
      <c r="Q63" s="56" t="s">
        <v>1536</v>
      </c>
      <c r="R63" s="56" t="s">
        <v>860</v>
      </c>
    </row>
    <row r="64" spans="1:18" ht="33.75">
      <c r="A64" s="56" t="s">
        <v>1542</v>
      </c>
      <c r="B64" s="56" t="s">
        <v>1543</v>
      </c>
      <c r="C64" s="56" t="s">
        <v>1544</v>
      </c>
      <c r="D64" s="56" t="s">
        <v>576</v>
      </c>
      <c r="E64" s="56"/>
      <c r="F64" s="56" t="s">
        <v>97</v>
      </c>
      <c r="G64" s="56"/>
      <c r="H64" s="56" t="s">
        <v>1214</v>
      </c>
      <c r="I64" s="56"/>
      <c r="J64" s="56" t="s">
        <v>1253</v>
      </c>
      <c r="K64" s="56">
        <v>2</v>
      </c>
      <c r="L64" s="56">
        <v>0.6</v>
      </c>
      <c r="M64" s="56">
        <v>0.04</v>
      </c>
      <c r="N64" s="56" t="s">
        <v>1545</v>
      </c>
      <c r="O64" s="56" t="s">
        <v>1546</v>
      </c>
      <c r="P64" s="56"/>
      <c r="Q64" s="56" t="s">
        <v>859</v>
      </c>
      <c r="R64" s="56" t="s">
        <v>860</v>
      </c>
    </row>
    <row r="65" spans="1:18" ht="33.75">
      <c r="A65" s="56" t="s">
        <v>1547</v>
      </c>
      <c r="B65" s="56" t="s">
        <v>1548</v>
      </c>
      <c r="C65" s="56" t="s">
        <v>1549</v>
      </c>
      <c r="D65" s="56" t="s">
        <v>1550</v>
      </c>
      <c r="E65" s="56"/>
      <c r="F65" s="56" t="s">
        <v>91</v>
      </c>
      <c r="G65" s="56"/>
      <c r="H65" s="56" t="s">
        <v>1160</v>
      </c>
      <c r="I65" s="56"/>
      <c r="J65" s="56" t="s">
        <v>87</v>
      </c>
      <c r="K65" s="56">
        <v>860</v>
      </c>
      <c r="L65" s="56">
        <v>10</v>
      </c>
      <c r="M65" s="56">
        <v>0.0277</v>
      </c>
      <c r="N65" s="56" t="s">
        <v>1551</v>
      </c>
      <c r="O65" s="56" t="s">
        <v>1552</v>
      </c>
      <c r="P65" s="56"/>
      <c r="Q65" s="56" t="s">
        <v>1536</v>
      </c>
      <c r="R65" s="56" t="s">
        <v>418</v>
      </c>
    </row>
    <row r="66" spans="1:18" ht="33.75">
      <c r="A66" s="56" t="s">
        <v>1553</v>
      </c>
      <c r="B66" s="56" t="s">
        <v>1554</v>
      </c>
      <c r="C66" s="56" t="s">
        <v>1555</v>
      </c>
      <c r="D66" s="56" t="s">
        <v>1556</v>
      </c>
      <c r="E66" s="56"/>
      <c r="F66" s="56" t="s">
        <v>91</v>
      </c>
      <c r="G66" s="56"/>
      <c r="H66" s="56" t="s">
        <v>1160</v>
      </c>
      <c r="I66" s="56"/>
      <c r="J66" s="56" t="s">
        <v>87</v>
      </c>
      <c r="K66" s="56">
        <v>20270</v>
      </c>
      <c r="L66" s="56">
        <v>12</v>
      </c>
      <c r="M66" s="56">
        <v>0.046</v>
      </c>
      <c r="N66" s="56" t="s">
        <v>1557</v>
      </c>
      <c r="O66" s="56" t="s">
        <v>1558</v>
      </c>
      <c r="P66" s="56"/>
      <c r="Q66" s="56" t="s">
        <v>1536</v>
      </c>
      <c r="R66" s="56" t="s">
        <v>418</v>
      </c>
    </row>
    <row r="67" spans="1:18" ht="33.75">
      <c r="A67" s="56" t="s">
        <v>1559</v>
      </c>
      <c r="B67" s="56" t="s">
        <v>1560</v>
      </c>
      <c r="C67" s="56" t="s">
        <v>1561</v>
      </c>
      <c r="D67" s="56" t="s">
        <v>1562</v>
      </c>
      <c r="E67" s="56"/>
      <c r="F67" s="56" t="s">
        <v>91</v>
      </c>
      <c r="G67" s="56"/>
      <c r="H67" s="56" t="s">
        <v>1160</v>
      </c>
      <c r="I67" s="56"/>
      <c r="J67" s="56" t="s">
        <v>87</v>
      </c>
      <c r="K67" s="56">
        <v>1194</v>
      </c>
      <c r="L67" s="56">
        <v>15</v>
      </c>
      <c r="M67" s="56">
        <v>0.0363</v>
      </c>
      <c r="N67" s="56" t="s">
        <v>1563</v>
      </c>
      <c r="O67" s="56" t="s">
        <v>1564</v>
      </c>
      <c r="P67" s="56"/>
      <c r="Q67" s="56" t="s">
        <v>1536</v>
      </c>
      <c r="R67" s="56" t="s">
        <v>860</v>
      </c>
    </row>
    <row r="68" spans="1:18" ht="45">
      <c r="A68" s="56" t="s">
        <v>1565</v>
      </c>
      <c r="B68" s="56">
        <v>3500000830122</v>
      </c>
      <c r="C68" s="56" t="s">
        <v>577</v>
      </c>
      <c r="D68" s="56" t="s">
        <v>1566</v>
      </c>
      <c r="E68" s="56" t="s">
        <v>1567</v>
      </c>
      <c r="F68" s="56" t="s">
        <v>97</v>
      </c>
      <c r="G68" s="56"/>
      <c r="H68" s="56" t="s">
        <v>1214</v>
      </c>
      <c r="I68" s="56"/>
      <c r="J68" s="56" t="s">
        <v>1253</v>
      </c>
      <c r="K68" s="56"/>
      <c r="L68" s="56"/>
      <c r="M68" s="56">
        <v>0.2</v>
      </c>
      <c r="N68" s="56" t="s">
        <v>1568</v>
      </c>
      <c r="O68" s="56"/>
      <c r="P68" s="56"/>
      <c r="Q68" s="56" t="s">
        <v>859</v>
      </c>
      <c r="R68" s="56" t="s">
        <v>860</v>
      </c>
    </row>
    <row r="69" spans="1:18" ht="45">
      <c r="A69" s="56" t="s">
        <v>1569</v>
      </c>
      <c r="B69" s="56" t="s">
        <v>1570</v>
      </c>
      <c r="C69" s="56" t="s">
        <v>1571</v>
      </c>
      <c r="D69" s="56" t="s">
        <v>1571</v>
      </c>
      <c r="E69" s="56" t="s">
        <v>1363</v>
      </c>
      <c r="F69" s="56" t="s">
        <v>94</v>
      </c>
      <c r="G69" s="56"/>
      <c r="H69" s="56" t="s">
        <v>1160</v>
      </c>
      <c r="I69" s="56" t="s">
        <v>1228</v>
      </c>
      <c r="J69" s="56" t="s">
        <v>87</v>
      </c>
      <c r="K69" s="56">
        <v>1028</v>
      </c>
      <c r="L69" s="56" t="s">
        <v>1572</v>
      </c>
      <c r="M69" s="56">
        <v>0.0441</v>
      </c>
      <c r="N69" s="56" t="s">
        <v>1573</v>
      </c>
      <c r="O69" s="56" t="s">
        <v>1574</v>
      </c>
      <c r="P69" s="56"/>
      <c r="Q69" s="56" t="s">
        <v>1575</v>
      </c>
      <c r="R69" s="56" t="s">
        <v>924</v>
      </c>
    </row>
    <row r="70" spans="1:18" ht="33.75">
      <c r="A70" s="56" t="s">
        <v>1576</v>
      </c>
      <c r="B70" s="56">
        <v>3505830610045</v>
      </c>
      <c r="C70" s="56" t="s">
        <v>1577</v>
      </c>
      <c r="D70" s="56" t="s">
        <v>542</v>
      </c>
      <c r="E70" s="56"/>
      <c r="F70" s="56" t="s">
        <v>1578</v>
      </c>
      <c r="G70" s="56"/>
      <c r="H70" s="56" t="s">
        <v>1160</v>
      </c>
      <c r="I70" s="56"/>
      <c r="J70" s="56" t="s">
        <v>87</v>
      </c>
      <c r="K70" s="56">
        <v>185.6</v>
      </c>
      <c r="L70" s="56">
        <v>0.1</v>
      </c>
      <c r="M70" s="56">
        <v>0.006</v>
      </c>
      <c r="N70" s="56" t="s">
        <v>1579</v>
      </c>
      <c r="O70" s="56" t="s">
        <v>1580</v>
      </c>
      <c r="P70" s="56"/>
      <c r="Q70" s="56" t="s">
        <v>1581</v>
      </c>
      <c r="R70" s="56" t="s">
        <v>924</v>
      </c>
    </row>
    <row r="71" spans="1:18" ht="67.5">
      <c r="A71" s="56" t="s">
        <v>1582</v>
      </c>
      <c r="B71" s="56">
        <v>3505830820017</v>
      </c>
      <c r="C71" s="56" t="s">
        <v>1583</v>
      </c>
      <c r="D71" s="56" t="s">
        <v>1584</v>
      </c>
      <c r="E71" s="56"/>
      <c r="F71" s="56" t="s">
        <v>1578</v>
      </c>
      <c r="G71" s="56"/>
      <c r="H71" s="56" t="s">
        <v>1160</v>
      </c>
      <c r="I71" s="56"/>
      <c r="J71" s="56" t="s">
        <v>87</v>
      </c>
      <c r="K71" s="56">
        <v>249.1</v>
      </c>
      <c r="L71" s="56">
        <v>0.5</v>
      </c>
      <c r="M71" s="56">
        <v>0.0124</v>
      </c>
      <c r="N71" s="56" t="s">
        <v>1585</v>
      </c>
      <c r="O71" s="56" t="s">
        <v>1586</v>
      </c>
      <c r="P71" s="56"/>
      <c r="Q71" s="56" t="s">
        <v>1581</v>
      </c>
      <c r="R71" s="56" t="s">
        <v>924</v>
      </c>
    </row>
    <row r="72" spans="1:18" ht="33.75">
      <c r="A72" s="56" t="s">
        <v>1587</v>
      </c>
      <c r="B72" s="56" t="s">
        <v>1588</v>
      </c>
      <c r="C72" s="56" t="s">
        <v>1589</v>
      </c>
      <c r="D72" s="56" t="s">
        <v>1590</v>
      </c>
      <c r="E72" s="56"/>
      <c r="F72" s="56" t="s">
        <v>91</v>
      </c>
      <c r="G72" s="56"/>
      <c r="H72" s="56" t="s">
        <v>1160</v>
      </c>
      <c r="I72" s="56"/>
      <c r="J72" s="56" t="s">
        <v>87</v>
      </c>
      <c r="K72" s="56">
        <v>1507.6</v>
      </c>
      <c r="L72" s="56">
        <v>10</v>
      </c>
      <c r="M72" s="56">
        <v>0.0354</v>
      </c>
      <c r="N72" s="56" t="s">
        <v>1591</v>
      </c>
      <c r="O72" s="56" t="s">
        <v>1592</v>
      </c>
      <c r="P72" s="56"/>
      <c r="Q72" s="56" t="s">
        <v>1581</v>
      </c>
      <c r="R72" s="56" t="s">
        <v>924</v>
      </c>
    </row>
    <row r="73" spans="1:18" ht="33.75">
      <c r="A73" s="56" t="s">
        <v>1593</v>
      </c>
      <c r="B73" s="56" t="s">
        <v>1594</v>
      </c>
      <c r="C73" s="56" t="s">
        <v>1595</v>
      </c>
      <c r="D73" s="56" t="s">
        <v>1596</v>
      </c>
      <c r="E73" s="56"/>
      <c r="F73" s="56" t="s">
        <v>91</v>
      </c>
      <c r="G73" s="56"/>
      <c r="H73" s="56" t="s">
        <v>1160</v>
      </c>
      <c r="I73" s="56"/>
      <c r="J73" s="56" t="s">
        <v>87</v>
      </c>
      <c r="K73" s="56">
        <v>941</v>
      </c>
      <c r="L73" s="56">
        <v>20</v>
      </c>
      <c r="M73" s="56">
        <v>0.0544</v>
      </c>
      <c r="N73" s="56" t="s">
        <v>1597</v>
      </c>
      <c r="O73" s="56" t="s">
        <v>1598</v>
      </c>
      <c r="P73" s="56"/>
      <c r="Q73" s="56" t="s">
        <v>1581</v>
      </c>
      <c r="R73" s="56" t="s">
        <v>924</v>
      </c>
    </row>
    <row r="74" spans="1:18" ht="45">
      <c r="A74" s="56" t="s">
        <v>1599</v>
      </c>
      <c r="B74" s="56" t="s">
        <v>1600</v>
      </c>
      <c r="C74" s="56" t="s">
        <v>1601</v>
      </c>
      <c r="D74" s="56" t="s">
        <v>1602</v>
      </c>
      <c r="E74" s="56"/>
      <c r="F74" s="56" t="s">
        <v>91</v>
      </c>
      <c r="G74" s="56"/>
      <c r="H74" s="56" t="s">
        <v>1160</v>
      </c>
      <c r="I74" s="56"/>
      <c r="J74" s="56" t="s">
        <v>87</v>
      </c>
      <c r="K74" s="56">
        <v>1610.6</v>
      </c>
      <c r="L74" s="56">
        <v>20</v>
      </c>
      <c r="M74" s="56">
        <v>0.1201</v>
      </c>
      <c r="N74" s="56" t="s">
        <v>1603</v>
      </c>
      <c r="O74" s="56" t="s">
        <v>1604</v>
      </c>
      <c r="P74" s="56"/>
      <c r="Q74" s="56" t="s">
        <v>1581</v>
      </c>
      <c r="R74" s="56" t="s">
        <v>868</v>
      </c>
    </row>
    <row r="75" spans="1:18" ht="33.75">
      <c r="A75" s="56" t="s">
        <v>1605</v>
      </c>
      <c r="B75" s="56" t="s">
        <v>1606</v>
      </c>
      <c r="C75" s="56" t="s">
        <v>1607</v>
      </c>
      <c r="D75" s="56" t="s">
        <v>1608</v>
      </c>
      <c r="E75" s="56"/>
      <c r="F75" s="56" t="s">
        <v>91</v>
      </c>
      <c r="G75" s="56"/>
      <c r="H75" s="56" t="s">
        <v>1160</v>
      </c>
      <c r="I75" s="56"/>
      <c r="J75" s="56" t="s">
        <v>87</v>
      </c>
      <c r="K75" s="56">
        <v>988.6</v>
      </c>
      <c r="L75" s="56">
        <v>20</v>
      </c>
      <c r="M75" s="56">
        <v>0.056</v>
      </c>
      <c r="N75" s="56" t="s">
        <v>1609</v>
      </c>
      <c r="O75" s="56" t="s">
        <v>1610</v>
      </c>
      <c r="P75" s="56"/>
      <c r="Q75" s="56" t="s">
        <v>1581</v>
      </c>
      <c r="R75" s="56" t="s">
        <v>860</v>
      </c>
    </row>
    <row r="76" spans="1:18" ht="33.75">
      <c r="A76" s="56" t="s">
        <v>1611</v>
      </c>
      <c r="B76" s="56" t="s">
        <v>1612</v>
      </c>
      <c r="C76" s="56" t="s">
        <v>1613</v>
      </c>
      <c r="D76" s="56" t="s">
        <v>1614</v>
      </c>
      <c r="E76" s="56"/>
      <c r="F76" s="56" t="s">
        <v>91</v>
      </c>
      <c r="G76" s="56"/>
      <c r="H76" s="56" t="s">
        <v>1160</v>
      </c>
      <c r="I76" s="56"/>
      <c r="J76" s="56" t="s">
        <v>87</v>
      </c>
      <c r="K76" s="56">
        <v>1116.6</v>
      </c>
      <c r="L76" s="56">
        <v>20</v>
      </c>
      <c r="M76" s="56">
        <v>0.0483</v>
      </c>
      <c r="N76" s="56" t="s">
        <v>1615</v>
      </c>
      <c r="O76" s="56" t="s">
        <v>1616</v>
      </c>
      <c r="P76" s="56"/>
      <c r="Q76" s="56" t="s">
        <v>1581</v>
      </c>
      <c r="R76" s="56" t="s">
        <v>868</v>
      </c>
    </row>
    <row r="77" spans="1:18" ht="67.5">
      <c r="A77" s="56" t="s">
        <v>1617</v>
      </c>
      <c r="B77" s="56" t="s">
        <v>1618</v>
      </c>
      <c r="C77" s="56" t="s">
        <v>1619</v>
      </c>
      <c r="D77" s="56" t="s">
        <v>1620</v>
      </c>
      <c r="E77" s="56"/>
      <c r="F77" s="56" t="s">
        <v>91</v>
      </c>
      <c r="G77" s="56"/>
      <c r="H77" s="56" t="s">
        <v>1160</v>
      </c>
      <c r="I77" s="56"/>
      <c r="J77" s="56" t="s">
        <v>87</v>
      </c>
      <c r="K77" s="56">
        <v>2161.5</v>
      </c>
      <c r="L77" s="56">
        <v>20</v>
      </c>
      <c r="M77" s="56">
        <v>0.1139</v>
      </c>
      <c r="N77" s="56" t="s">
        <v>1621</v>
      </c>
      <c r="O77" s="56" t="s">
        <v>1622</v>
      </c>
      <c r="P77" s="56"/>
      <c r="Q77" s="56" t="s">
        <v>1581</v>
      </c>
      <c r="R77" s="56" t="s">
        <v>868</v>
      </c>
    </row>
    <row r="78" spans="1:18" ht="33.75">
      <c r="A78" s="56" t="s">
        <v>1623</v>
      </c>
      <c r="B78" s="56" t="s">
        <v>1624</v>
      </c>
      <c r="C78" s="56" t="s">
        <v>1625</v>
      </c>
      <c r="D78" s="56" t="s">
        <v>1626</v>
      </c>
      <c r="E78" s="56"/>
      <c r="F78" s="56" t="s">
        <v>94</v>
      </c>
      <c r="G78" s="56"/>
      <c r="H78" s="56" t="s">
        <v>1160</v>
      </c>
      <c r="I78" s="56" t="s">
        <v>1228</v>
      </c>
      <c r="J78" s="56" t="s">
        <v>87</v>
      </c>
      <c r="K78" s="56">
        <v>1228.2</v>
      </c>
      <c r="L78" s="56">
        <v>20</v>
      </c>
      <c r="M78" s="56">
        <v>0.0605</v>
      </c>
      <c r="N78" s="56" t="s">
        <v>1627</v>
      </c>
      <c r="O78" s="56" t="s">
        <v>1628</v>
      </c>
      <c r="P78" s="56"/>
      <c r="Q78" s="56" t="s">
        <v>1581</v>
      </c>
      <c r="R78" s="56" t="s">
        <v>868</v>
      </c>
    </row>
    <row r="79" spans="1:18" ht="33.75">
      <c r="A79" s="56" t="s">
        <v>1629</v>
      </c>
      <c r="B79" s="56" t="s">
        <v>1630</v>
      </c>
      <c r="C79" s="56" t="s">
        <v>1631</v>
      </c>
      <c r="D79" s="56" t="s">
        <v>1632</v>
      </c>
      <c r="E79" s="56"/>
      <c r="F79" s="56" t="s">
        <v>94</v>
      </c>
      <c r="G79" s="56"/>
      <c r="H79" s="56" t="s">
        <v>1160</v>
      </c>
      <c r="I79" s="56" t="s">
        <v>1228</v>
      </c>
      <c r="J79" s="56" t="s">
        <v>87</v>
      </c>
      <c r="K79" s="56">
        <v>1061.9</v>
      </c>
      <c r="L79" s="56">
        <v>20</v>
      </c>
      <c r="M79" s="56">
        <v>0.0414</v>
      </c>
      <c r="N79" s="56" t="s">
        <v>1633</v>
      </c>
      <c r="O79" s="56" t="s">
        <v>1634</v>
      </c>
      <c r="P79" s="56"/>
      <c r="Q79" s="56" t="s">
        <v>1581</v>
      </c>
      <c r="R79" s="56" t="s">
        <v>860</v>
      </c>
    </row>
    <row r="80" spans="1:18" ht="56.25">
      <c r="A80" s="56" t="s">
        <v>1635</v>
      </c>
      <c r="B80" s="56">
        <v>3505830810023</v>
      </c>
      <c r="C80" s="56" t="s">
        <v>1636</v>
      </c>
      <c r="D80" s="56" t="s">
        <v>1637</v>
      </c>
      <c r="E80" s="56"/>
      <c r="F80" s="56" t="s">
        <v>1578</v>
      </c>
      <c r="G80" s="56"/>
      <c r="H80" s="56" t="s">
        <v>1160</v>
      </c>
      <c r="I80" s="56"/>
      <c r="J80" s="56" t="s">
        <v>87</v>
      </c>
      <c r="K80" s="56">
        <v>287.2</v>
      </c>
      <c r="L80" s="56">
        <v>0.5</v>
      </c>
      <c r="M80" s="56">
        <v>0.0241</v>
      </c>
      <c r="N80" s="56" t="s">
        <v>1638</v>
      </c>
      <c r="O80" s="56" t="s">
        <v>1639</v>
      </c>
      <c r="P80" s="56"/>
      <c r="Q80" s="56" t="s">
        <v>1581</v>
      </c>
      <c r="R80" s="56" t="s">
        <v>1640</v>
      </c>
    </row>
    <row r="81" spans="1:18" ht="33.75">
      <c r="A81" s="56" t="s">
        <v>1641</v>
      </c>
      <c r="B81" s="56" t="s">
        <v>1642</v>
      </c>
      <c r="C81" s="56" t="s">
        <v>1643</v>
      </c>
      <c r="D81" s="56" t="s">
        <v>1644</v>
      </c>
      <c r="E81" s="56"/>
      <c r="F81" s="56" t="s">
        <v>94</v>
      </c>
      <c r="G81" s="56"/>
      <c r="H81" s="56" t="s">
        <v>1160</v>
      </c>
      <c r="I81" s="56" t="s">
        <v>1228</v>
      </c>
      <c r="J81" s="56" t="s">
        <v>87</v>
      </c>
      <c r="K81" s="56">
        <v>1046.3</v>
      </c>
      <c r="L81" s="56">
        <v>20</v>
      </c>
      <c r="M81" s="56">
        <v>0.0483</v>
      </c>
      <c r="N81" s="56" t="s">
        <v>1645</v>
      </c>
      <c r="O81" s="56" t="s">
        <v>1646</v>
      </c>
      <c r="P81" s="56"/>
      <c r="Q81" s="56" t="s">
        <v>1581</v>
      </c>
      <c r="R81" s="56" t="s">
        <v>868</v>
      </c>
    </row>
    <row r="82" spans="1:18" ht="45">
      <c r="A82" s="56" t="s">
        <v>1647</v>
      </c>
      <c r="B82" s="56" t="s">
        <v>1648</v>
      </c>
      <c r="C82" s="56" t="s">
        <v>1649</v>
      </c>
      <c r="D82" s="56" t="s">
        <v>1650</v>
      </c>
      <c r="E82" s="56" t="s">
        <v>1268</v>
      </c>
      <c r="F82" s="56" t="s">
        <v>386</v>
      </c>
      <c r="G82" s="56"/>
      <c r="H82" s="56" t="s">
        <v>1214</v>
      </c>
      <c r="I82" s="56" t="s">
        <v>1191</v>
      </c>
      <c r="J82" s="56" t="s">
        <v>1371</v>
      </c>
      <c r="K82" s="56">
        <v>4903</v>
      </c>
      <c r="L82" s="56" t="s">
        <v>1651</v>
      </c>
      <c r="M82" s="56">
        <v>0.4913</v>
      </c>
      <c r="N82" s="56" t="s">
        <v>1652</v>
      </c>
      <c r="O82" s="56" t="s">
        <v>1653</v>
      </c>
      <c r="P82" s="56"/>
      <c r="Q82" s="56" t="s">
        <v>859</v>
      </c>
      <c r="R82" s="56" t="s">
        <v>860</v>
      </c>
    </row>
    <row r="83" spans="1:18" ht="45">
      <c r="A83" s="56" t="s">
        <v>1654</v>
      </c>
      <c r="B83" s="56" t="s">
        <v>1655</v>
      </c>
      <c r="C83" s="56" t="s">
        <v>1656</v>
      </c>
      <c r="D83" s="56" t="s">
        <v>1657</v>
      </c>
      <c r="E83" s="56" t="s">
        <v>1658</v>
      </c>
      <c r="F83" s="56" t="s">
        <v>386</v>
      </c>
      <c r="G83" s="56"/>
      <c r="H83" s="56" t="s">
        <v>1214</v>
      </c>
      <c r="I83" s="56" t="s">
        <v>1191</v>
      </c>
      <c r="J83" s="56" t="s">
        <v>1371</v>
      </c>
      <c r="K83" s="56">
        <v>4505</v>
      </c>
      <c r="L83" s="56" t="s">
        <v>1659</v>
      </c>
      <c r="M83" s="56">
        <v>0.3768</v>
      </c>
      <c r="N83" s="56" t="s">
        <v>1660</v>
      </c>
      <c r="O83" s="56" t="s">
        <v>1661</v>
      </c>
      <c r="P83" s="56"/>
      <c r="Q83" s="56" t="s">
        <v>859</v>
      </c>
      <c r="R83" s="56" t="s">
        <v>924</v>
      </c>
    </row>
    <row r="84" spans="1:18" s="151" customFormat="1" ht="22.5">
      <c r="A84" s="159" t="s">
        <v>1662</v>
      </c>
      <c r="B84" s="159" t="s">
        <v>1663</v>
      </c>
      <c r="C84" s="159" t="s">
        <v>1613</v>
      </c>
      <c r="D84" s="159" t="s">
        <v>1664</v>
      </c>
      <c r="E84" s="159"/>
      <c r="F84" s="159" t="s">
        <v>91</v>
      </c>
      <c r="G84" s="159"/>
      <c r="H84" s="159" t="s">
        <v>1160</v>
      </c>
      <c r="I84" s="159"/>
      <c r="J84" s="159" t="s">
        <v>87</v>
      </c>
      <c r="K84" s="159">
        <v>3070</v>
      </c>
      <c r="L84" s="159">
        <v>30</v>
      </c>
      <c r="M84" s="159">
        <v>0.0886</v>
      </c>
      <c r="N84" s="159" t="s">
        <v>1665</v>
      </c>
      <c r="O84" s="159" t="s">
        <v>1666</v>
      </c>
      <c r="P84" s="159"/>
      <c r="Q84" s="159" t="s">
        <v>1667</v>
      </c>
      <c r="R84" s="159" t="s">
        <v>418</v>
      </c>
    </row>
    <row r="85" spans="1:18" s="151" customFormat="1" ht="33.75">
      <c r="A85" s="159" t="s">
        <v>1668</v>
      </c>
      <c r="B85" s="159" t="s">
        <v>1669</v>
      </c>
      <c r="C85" s="159" t="s">
        <v>1613</v>
      </c>
      <c r="D85" s="159" t="s">
        <v>1670</v>
      </c>
      <c r="E85" s="159"/>
      <c r="F85" s="159" t="s">
        <v>91</v>
      </c>
      <c r="G85" s="159"/>
      <c r="H85" s="159" t="s">
        <v>1160</v>
      </c>
      <c r="I85" s="159"/>
      <c r="J85" s="159" t="s">
        <v>87</v>
      </c>
      <c r="K85" s="159">
        <v>2870</v>
      </c>
      <c r="L85" s="159">
        <v>30</v>
      </c>
      <c r="M85" s="159">
        <v>0.1518</v>
      </c>
      <c r="N85" s="159" t="s">
        <v>1671</v>
      </c>
      <c r="O85" s="159" t="s">
        <v>1672</v>
      </c>
      <c r="P85" s="159"/>
      <c r="Q85" s="159" t="s">
        <v>1667</v>
      </c>
      <c r="R85" s="159" t="s">
        <v>418</v>
      </c>
    </row>
    <row r="86" spans="1:18" s="151" customFormat="1" ht="45">
      <c r="A86" s="159" t="s">
        <v>1673</v>
      </c>
      <c r="B86" s="159" t="s">
        <v>1669</v>
      </c>
      <c r="C86" s="159" t="s">
        <v>1674</v>
      </c>
      <c r="D86" s="159" t="s">
        <v>1675</v>
      </c>
      <c r="E86" s="159"/>
      <c r="F86" s="159" t="s">
        <v>91</v>
      </c>
      <c r="G86" s="159"/>
      <c r="H86" s="159" t="s">
        <v>1160</v>
      </c>
      <c r="I86" s="159"/>
      <c r="J86" s="159" t="s">
        <v>87</v>
      </c>
      <c r="K86" s="159">
        <v>2650</v>
      </c>
      <c r="L86" s="159">
        <v>30</v>
      </c>
      <c r="M86" s="159">
        <v>0.158</v>
      </c>
      <c r="N86" s="159" t="s">
        <v>1676</v>
      </c>
      <c r="O86" s="159" t="s">
        <v>1677</v>
      </c>
      <c r="P86" s="159"/>
      <c r="Q86" s="159" t="s">
        <v>1667</v>
      </c>
      <c r="R86" s="159" t="s">
        <v>418</v>
      </c>
    </row>
    <row r="87" spans="1:18" ht="33.75">
      <c r="A87" s="56" t="s">
        <v>1678</v>
      </c>
      <c r="B87" s="56" t="s">
        <v>1679</v>
      </c>
      <c r="C87" s="56" t="s">
        <v>1680</v>
      </c>
      <c r="D87" s="56" t="s">
        <v>1681</v>
      </c>
      <c r="E87" s="56"/>
      <c r="F87" s="56" t="s">
        <v>91</v>
      </c>
      <c r="G87" s="56"/>
      <c r="H87" s="56" t="s">
        <v>1160</v>
      </c>
      <c r="I87" s="56"/>
      <c r="J87" s="56" t="s">
        <v>87</v>
      </c>
      <c r="K87" s="56">
        <v>3630</v>
      </c>
      <c r="L87" s="56">
        <v>30</v>
      </c>
      <c r="M87" s="56">
        <v>0.2514</v>
      </c>
      <c r="N87" s="56" t="s">
        <v>1682</v>
      </c>
      <c r="O87" s="56" t="s">
        <v>1683</v>
      </c>
      <c r="P87" s="56"/>
      <c r="Q87" s="56" t="s">
        <v>1667</v>
      </c>
      <c r="R87" s="56" t="s">
        <v>860</v>
      </c>
    </row>
    <row r="88" spans="1:18" ht="236.25">
      <c r="A88" s="56" t="s">
        <v>1684</v>
      </c>
      <c r="B88" s="56" t="s">
        <v>1685</v>
      </c>
      <c r="C88" s="56" t="s">
        <v>1686</v>
      </c>
      <c r="D88" s="56" t="s">
        <v>1687</v>
      </c>
      <c r="E88" s="56"/>
      <c r="F88" s="56" t="s">
        <v>1688</v>
      </c>
      <c r="G88" s="56"/>
      <c r="H88" s="56" t="s">
        <v>1214</v>
      </c>
      <c r="I88" s="56" t="s">
        <v>1689</v>
      </c>
      <c r="J88" s="56" t="s">
        <v>1192</v>
      </c>
      <c r="K88" s="56">
        <v>17807</v>
      </c>
      <c r="L88" s="56">
        <v>15</v>
      </c>
      <c r="M88" s="56">
        <v>7.7113</v>
      </c>
      <c r="N88" s="56" t="s">
        <v>1690</v>
      </c>
      <c r="O88" s="56" t="s">
        <v>1691</v>
      </c>
      <c r="P88" s="56"/>
      <c r="Q88" s="56" t="s">
        <v>859</v>
      </c>
      <c r="R88" s="56" t="s">
        <v>1640</v>
      </c>
    </row>
    <row r="89" spans="1:18" ht="409.5">
      <c r="A89" s="56" t="s">
        <v>1692</v>
      </c>
      <c r="B89" s="56" t="s">
        <v>1693</v>
      </c>
      <c r="C89" s="56" t="s">
        <v>1686</v>
      </c>
      <c r="D89" s="56" t="s">
        <v>1694</v>
      </c>
      <c r="E89" s="56"/>
      <c r="F89" s="56" t="s">
        <v>1688</v>
      </c>
      <c r="G89" s="56"/>
      <c r="H89" s="56" t="s">
        <v>1214</v>
      </c>
      <c r="I89" s="56" t="s">
        <v>1689</v>
      </c>
      <c r="J89" s="56" t="s">
        <v>1192</v>
      </c>
      <c r="K89" s="56">
        <v>8458</v>
      </c>
      <c r="L89" s="56">
        <v>30</v>
      </c>
      <c r="M89" s="56">
        <v>10.7861</v>
      </c>
      <c r="N89" s="56" t="s">
        <v>1695</v>
      </c>
      <c r="O89" s="56" t="s">
        <v>1696</v>
      </c>
      <c r="P89" s="56"/>
      <c r="Q89" s="56" t="s">
        <v>859</v>
      </c>
      <c r="R89" s="56" t="s">
        <v>860</v>
      </c>
    </row>
    <row r="90" spans="1:18" ht="326.25">
      <c r="A90" s="56" t="s">
        <v>1697</v>
      </c>
      <c r="B90" s="56" t="s">
        <v>1698</v>
      </c>
      <c r="C90" s="56" t="s">
        <v>1686</v>
      </c>
      <c r="D90" s="56" t="s">
        <v>1699</v>
      </c>
      <c r="E90" s="56"/>
      <c r="F90" s="56" t="s">
        <v>1688</v>
      </c>
      <c r="G90" s="56"/>
      <c r="H90" s="56" t="s">
        <v>1214</v>
      </c>
      <c r="I90" s="56" t="s">
        <v>1689</v>
      </c>
      <c r="J90" s="56" t="s">
        <v>1192</v>
      </c>
      <c r="K90" s="56">
        <v>21702</v>
      </c>
      <c r="L90" s="56">
        <v>20</v>
      </c>
      <c r="M90" s="56">
        <v>2.6438</v>
      </c>
      <c r="N90" s="56" t="s">
        <v>1700</v>
      </c>
      <c r="O90" s="56" t="s">
        <v>1701</v>
      </c>
      <c r="P90" s="56"/>
      <c r="Q90" s="56" t="s">
        <v>859</v>
      </c>
      <c r="R90" s="56" t="s">
        <v>860</v>
      </c>
    </row>
    <row r="91" spans="1:18" ht="33.75">
      <c r="A91" s="56" t="s">
        <v>1702</v>
      </c>
      <c r="B91" s="56" t="s">
        <v>1703</v>
      </c>
      <c r="C91" s="56" t="s">
        <v>1704</v>
      </c>
      <c r="D91" s="56" t="s">
        <v>1705</v>
      </c>
      <c r="E91" s="56"/>
      <c r="F91" s="56" t="s">
        <v>1688</v>
      </c>
      <c r="G91" s="56"/>
      <c r="H91" s="56" t="s">
        <v>1214</v>
      </c>
      <c r="I91" s="56" t="s">
        <v>1689</v>
      </c>
      <c r="J91" s="56" t="s">
        <v>1192</v>
      </c>
      <c r="K91" s="56">
        <v>3709</v>
      </c>
      <c r="L91" s="56">
        <v>6</v>
      </c>
      <c r="M91" s="56">
        <v>1.1143</v>
      </c>
      <c r="N91" s="56" t="s">
        <v>1706</v>
      </c>
      <c r="O91" s="56" t="s">
        <v>1707</v>
      </c>
      <c r="P91" s="56"/>
      <c r="Q91" s="56" t="s">
        <v>859</v>
      </c>
      <c r="R91" s="56" t="s">
        <v>924</v>
      </c>
    </row>
    <row r="92" spans="1:18" ht="101.25">
      <c r="A92" s="56" t="s">
        <v>1708</v>
      </c>
      <c r="B92" s="56" t="s">
        <v>1709</v>
      </c>
      <c r="C92" s="56" t="s">
        <v>1704</v>
      </c>
      <c r="D92" s="56" t="s">
        <v>1710</v>
      </c>
      <c r="E92" s="56"/>
      <c r="F92" s="56" t="s">
        <v>1688</v>
      </c>
      <c r="G92" s="56"/>
      <c r="H92" s="56" t="s">
        <v>1214</v>
      </c>
      <c r="I92" s="56" t="s">
        <v>1689</v>
      </c>
      <c r="J92" s="56" t="s">
        <v>1192</v>
      </c>
      <c r="K92" s="56">
        <v>4849</v>
      </c>
      <c r="L92" s="56">
        <v>6</v>
      </c>
      <c r="M92" s="56">
        <v>1.5474</v>
      </c>
      <c r="N92" s="56" t="s">
        <v>1711</v>
      </c>
      <c r="O92" s="56" t="s">
        <v>1712</v>
      </c>
      <c r="P92" s="56"/>
      <c r="Q92" s="56" t="s">
        <v>859</v>
      </c>
      <c r="R92" s="56" t="s">
        <v>924</v>
      </c>
    </row>
    <row r="93" spans="1:18" ht="33.75">
      <c r="A93" s="56" t="s">
        <v>1713</v>
      </c>
      <c r="B93" s="56" t="s">
        <v>1714</v>
      </c>
      <c r="C93" s="56" t="s">
        <v>1715</v>
      </c>
      <c r="D93" s="56" t="s">
        <v>1716</v>
      </c>
      <c r="E93" s="56"/>
      <c r="F93" s="56" t="s">
        <v>1688</v>
      </c>
      <c r="G93" s="56"/>
      <c r="H93" s="56" t="s">
        <v>1214</v>
      </c>
      <c r="I93" s="56" t="s">
        <v>1689</v>
      </c>
      <c r="J93" s="56" t="s">
        <v>1192</v>
      </c>
      <c r="K93" s="56">
        <v>523</v>
      </c>
      <c r="L93" s="56">
        <v>6</v>
      </c>
      <c r="M93" s="56">
        <v>0.2304</v>
      </c>
      <c r="N93" s="56" t="s">
        <v>1717</v>
      </c>
      <c r="O93" s="56" t="s">
        <v>1718</v>
      </c>
      <c r="P93" s="56"/>
      <c r="Q93" s="56" t="s">
        <v>859</v>
      </c>
      <c r="R93" s="56" t="s">
        <v>860</v>
      </c>
    </row>
    <row r="94" spans="1:18" ht="67.5">
      <c r="A94" s="56" t="s">
        <v>1719</v>
      </c>
      <c r="B94" s="56" t="s">
        <v>1720</v>
      </c>
      <c r="C94" s="56" t="s">
        <v>1715</v>
      </c>
      <c r="D94" s="56" t="s">
        <v>1721</v>
      </c>
      <c r="E94" s="56"/>
      <c r="F94" s="56" t="s">
        <v>1688</v>
      </c>
      <c r="G94" s="56"/>
      <c r="H94" s="56" t="s">
        <v>1214</v>
      </c>
      <c r="I94" s="56" t="s">
        <v>1689</v>
      </c>
      <c r="J94" s="56" t="s">
        <v>1192</v>
      </c>
      <c r="K94" s="56">
        <v>616</v>
      </c>
      <c r="L94" s="56">
        <v>9</v>
      </c>
      <c r="M94" s="56">
        <v>0.7034</v>
      </c>
      <c r="N94" s="56" t="s">
        <v>1722</v>
      </c>
      <c r="O94" s="56" t="s">
        <v>1723</v>
      </c>
      <c r="P94" s="56"/>
      <c r="Q94" s="56" t="s">
        <v>859</v>
      </c>
      <c r="R94" s="56" t="s">
        <v>860</v>
      </c>
    </row>
    <row r="95" spans="1:18" ht="33.75">
      <c r="A95" s="56" t="s">
        <v>1724</v>
      </c>
      <c r="B95" s="56" t="s">
        <v>1725</v>
      </c>
      <c r="C95" s="56" t="s">
        <v>1715</v>
      </c>
      <c r="D95" s="56" t="s">
        <v>1726</v>
      </c>
      <c r="E95" s="56"/>
      <c r="F95" s="56" t="s">
        <v>1688</v>
      </c>
      <c r="G95" s="56"/>
      <c r="H95" s="56" t="s">
        <v>1214</v>
      </c>
      <c r="I95" s="56" t="s">
        <v>1689</v>
      </c>
      <c r="J95" s="56" t="s">
        <v>1192</v>
      </c>
      <c r="K95" s="56">
        <v>515</v>
      </c>
      <c r="L95" s="56">
        <v>6</v>
      </c>
      <c r="M95" s="56">
        <v>0.7423</v>
      </c>
      <c r="N95" s="56" t="s">
        <v>1727</v>
      </c>
      <c r="O95" s="56" t="s">
        <v>1728</v>
      </c>
      <c r="P95" s="56"/>
      <c r="Q95" s="56" t="s">
        <v>859</v>
      </c>
      <c r="R95" s="56" t="s">
        <v>860</v>
      </c>
    </row>
    <row r="96" spans="1:18" ht="135">
      <c r="A96" s="56" t="s">
        <v>1729</v>
      </c>
      <c r="B96" s="56" t="s">
        <v>1730</v>
      </c>
      <c r="C96" s="56" t="s">
        <v>1731</v>
      </c>
      <c r="D96" s="56" t="s">
        <v>1732</v>
      </c>
      <c r="E96" s="56"/>
      <c r="F96" s="56" t="s">
        <v>1688</v>
      </c>
      <c r="G96" s="56"/>
      <c r="H96" s="56" t="s">
        <v>1214</v>
      </c>
      <c r="I96" s="56" t="s">
        <v>1689</v>
      </c>
      <c r="J96" s="56" t="s">
        <v>1192</v>
      </c>
      <c r="K96" s="56">
        <v>3709</v>
      </c>
      <c r="L96" s="56">
        <v>21</v>
      </c>
      <c r="M96" s="56">
        <v>8.6468</v>
      </c>
      <c r="N96" s="56" t="s">
        <v>1733</v>
      </c>
      <c r="O96" s="56" t="s">
        <v>1734</v>
      </c>
      <c r="P96" s="56"/>
      <c r="Q96" s="56" t="s">
        <v>859</v>
      </c>
      <c r="R96" s="56" t="s">
        <v>868</v>
      </c>
    </row>
    <row r="97" spans="1:18" ht="360">
      <c r="A97" s="56" t="s">
        <v>1735</v>
      </c>
      <c r="B97" s="56" t="s">
        <v>1736</v>
      </c>
      <c r="C97" s="56" t="s">
        <v>1737</v>
      </c>
      <c r="D97" s="56" t="s">
        <v>1738</v>
      </c>
      <c r="E97" s="56"/>
      <c r="F97" s="56" t="s">
        <v>1688</v>
      </c>
      <c r="G97" s="56"/>
      <c r="H97" s="56" t="s">
        <v>1214</v>
      </c>
      <c r="I97" s="56" t="s">
        <v>1689</v>
      </c>
      <c r="J97" s="56" t="s">
        <v>1192</v>
      </c>
      <c r="K97" s="56">
        <v>2757</v>
      </c>
      <c r="L97" s="56">
        <v>30</v>
      </c>
      <c r="M97" s="56">
        <v>3.3315</v>
      </c>
      <c r="N97" s="56" t="s">
        <v>1739</v>
      </c>
      <c r="O97" s="56" t="s">
        <v>1740</v>
      </c>
      <c r="P97" s="56"/>
      <c r="Q97" s="56" t="s">
        <v>859</v>
      </c>
      <c r="R97" s="56" t="s">
        <v>860</v>
      </c>
    </row>
    <row r="98" spans="1:18" ht="33.75">
      <c r="A98" s="56" t="s">
        <v>1741</v>
      </c>
      <c r="B98" s="56" t="s">
        <v>1742</v>
      </c>
      <c r="C98" s="56" t="s">
        <v>1743</v>
      </c>
      <c r="D98" s="56" t="s">
        <v>1744</v>
      </c>
      <c r="E98" s="56"/>
      <c r="F98" s="56" t="s">
        <v>1688</v>
      </c>
      <c r="G98" s="56"/>
      <c r="H98" s="56" t="s">
        <v>1214</v>
      </c>
      <c r="I98" s="56" t="s">
        <v>1689</v>
      </c>
      <c r="J98" s="56" t="s">
        <v>1192</v>
      </c>
      <c r="K98" s="56">
        <v>521</v>
      </c>
      <c r="L98" s="56">
        <v>12</v>
      </c>
      <c r="M98" s="56">
        <v>1.2485</v>
      </c>
      <c r="N98" s="56" t="s">
        <v>1745</v>
      </c>
      <c r="O98" s="56" t="s">
        <v>1746</v>
      </c>
      <c r="P98" s="56"/>
      <c r="Q98" s="56" t="s">
        <v>859</v>
      </c>
      <c r="R98" s="56" t="s">
        <v>860</v>
      </c>
    </row>
    <row r="99" spans="1:18" ht="135">
      <c r="A99" s="56" t="s">
        <v>1747</v>
      </c>
      <c r="B99" s="56" t="s">
        <v>1748</v>
      </c>
      <c r="C99" s="56" t="s">
        <v>1749</v>
      </c>
      <c r="D99" s="56" t="s">
        <v>1750</v>
      </c>
      <c r="E99" s="56"/>
      <c r="F99" s="56" t="s">
        <v>1688</v>
      </c>
      <c r="G99" s="56"/>
      <c r="H99" s="56" t="s">
        <v>1214</v>
      </c>
      <c r="I99" s="56" t="s">
        <v>1689</v>
      </c>
      <c r="J99" s="56" t="s">
        <v>1192</v>
      </c>
      <c r="K99" s="56">
        <v>9592</v>
      </c>
      <c r="L99" s="56">
        <v>15</v>
      </c>
      <c r="M99" s="56">
        <v>1.6606</v>
      </c>
      <c r="N99" s="56" t="s">
        <v>1751</v>
      </c>
      <c r="O99" s="56" t="s">
        <v>1752</v>
      </c>
      <c r="P99" s="56"/>
      <c r="Q99" s="56" t="s">
        <v>859</v>
      </c>
      <c r="R99" s="56" t="s">
        <v>860</v>
      </c>
    </row>
    <row r="100" spans="1:18" ht="33.75">
      <c r="A100" s="56" t="s">
        <v>1753</v>
      </c>
      <c r="B100" s="56" t="s">
        <v>1754</v>
      </c>
      <c r="C100" s="56" t="s">
        <v>1755</v>
      </c>
      <c r="D100" s="56" t="s">
        <v>1756</v>
      </c>
      <c r="E100" s="56"/>
      <c r="F100" s="56" t="s">
        <v>1688</v>
      </c>
      <c r="G100" s="56"/>
      <c r="H100" s="56" t="s">
        <v>1214</v>
      </c>
      <c r="I100" s="56" t="s">
        <v>1689</v>
      </c>
      <c r="J100" s="56" t="s">
        <v>1192</v>
      </c>
      <c r="K100" s="56">
        <v>6387</v>
      </c>
      <c r="L100" s="56">
        <v>6</v>
      </c>
      <c r="M100" s="56">
        <v>2.6432</v>
      </c>
      <c r="N100" s="56" t="s">
        <v>1757</v>
      </c>
      <c r="O100" s="56" t="s">
        <v>1758</v>
      </c>
      <c r="P100" s="56"/>
      <c r="Q100" s="56" t="s">
        <v>859</v>
      </c>
      <c r="R100" s="56" t="s">
        <v>860</v>
      </c>
    </row>
    <row r="101" spans="1:18" ht="33.75">
      <c r="A101" s="56" t="s">
        <v>1759</v>
      </c>
      <c r="B101" s="56" t="s">
        <v>1760</v>
      </c>
      <c r="C101" s="56" t="s">
        <v>1761</v>
      </c>
      <c r="D101" s="56" t="s">
        <v>1762</v>
      </c>
      <c r="E101" s="56"/>
      <c r="F101" s="56" t="s">
        <v>1688</v>
      </c>
      <c r="G101" s="56"/>
      <c r="H101" s="56" t="s">
        <v>1214</v>
      </c>
      <c r="I101" s="56" t="s">
        <v>1689</v>
      </c>
      <c r="J101" s="56" t="s">
        <v>1192</v>
      </c>
      <c r="K101" s="56">
        <v>414</v>
      </c>
      <c r="L101" s="56">
        <v>6</v>
      </c>
      <c r="M101" s="56">
        <v>0.8797</v>
      </c>
      <c r="N101" s="56" t="s">
        <v>1763</v>
      </c>
      <c r="O101" s="56" t="s">
        <v>1764</v>
      </c>
      <c r="P101" s="56"/>
      <c r="Q101" s="56" t="s">
        <v>859</v>
      </c>
      <c r="R101" s="56" t="s">
        <v>860</v>
      </c>
    </row>
    <row r="102" spans="1:18" ht="45">
      <c r="A102" s="56" t="s">
        <v>1765</v>
      </c>
      <c r="B102" s="56" t="s">
        <v>1766</v>
      </c>
      <c r="C102" s="56" t="s">
        <v>1767</v>
      </c>
      <c r="D102" s="56" t="s">
        <v>1768</v>
      </c>
      <c r="E102" s="56"/>
      <c r="F102" s="56" t="s">
        <v>1688</v>
      </c>
      <c r="G102" s="56"/>
      <c r="H102" s="56" t="s">
        <v>1214</v>
      </c>
      <c r="I102" s="56" t="s">
        <v>1689</v>
      </c>
      <c r="J102" s="56" t="s">
        <v>1192</v>
      </c>
      <c r="K102" s="56">
        <v>855</v>
      </c>
      <c r="L102" s="56">
        <v>6</v>
      </c>
      <c r="M102" s="56">
        <v>0.6511</v>
      </c>
      <c r="N102" s="56" t="s">
        <v>1769</v>
      </c>
      <c r="O102" s="56" t="s">
        <v>1770</v>
      </c>
      <c r="P102" s="56"/>
      <c r="Q102" s="56" t="s">
        <v>859</v>
      </c>
      <c r="R102" s="56" t="s">
        <v>868</v>
      </c>
    </row>
    <row r="103" spans="1:18" ht="22.5">
      <c r="A103" s="56" t="s">
        <v>1771</v>
      </c>
      <c r="B103" s="56" t="s">
        <v>1772</v>
      </c>
      <c r="C103" s="56" t="s">
        <v>1773</v>
      </c>
      <c r="D103" s="56" t="s">
        <v>1774</v>
      </c>
      <c r="E103" s="56"/>
      <c r="F103" s="56" t="s">
        <v>94</v>
      </c>
      <c r="G103" s="56"/>
      <c r="H103" s="56" t="s">
        <v>1160</v>
      </c>
      <c r="I103" s="56" t="s">
        <v>1228</v>
      </c>
      <c r="J103" s="56" t="s">
        <v>87</v>
      </c>
      <c r="K103" s="56">
        <v>41</v>
      </c>
      <c r="L103" s="56">
        <v>5</v>
      </c>
      <c r="M103" s="56">
        <v>0.01</v>
      </c>
      <c r="N103" s="56" t="s">
        <v>1775</v>
      </c>
      <c r="O103" s="56" t="s">
        <v>1776</v>
      </c>
      <c r="P103" s="56"/>
      <c r="Q103" s="56" t="s">
        <v>622</v>
      </c>
      <c r="R103" s="56" t="s">
        <v>924</v>
      </c>
    </row>
    <row r="104" spans="1:18" ht="22.5">
      <c r="A104" s="56" t="s">
        <v>1777</v>
      </c>
      <c r="B104" s="56" t="s">
        <v>1778</v>
      </c>
      <c r="C104" s="56" t="s">
        <v>1779</v>
      </c>
      <c r="D104" s="56" t="s">
        <v>570</v>
      </c>
      <c r="E104" s="56"/>
      <c r="F104" s="56" t="s">
        <v>94</v>
      </c>
      <c r="G104" s="56"/>
      <c r="H104" s="56" t="s">
        <v>1160</v>
      </c>
      <c r="I104" s="56" t="s">
        <v>1228</v>
      </c>
      <c r="J104" s="56" t="s">
        <v>87</v>
      </c>
      <c r="K104" s="56">
        <v>249</v>
      </c>
      <c r="L104" s="56">
        <v>10</v>
      </c>
      <c r="M104" s="56">
        <v>0.0198</v>
      </c>
      <c r="N104" s="56" t="s">
        <v>1780</v>
      </c>
      <c r="O104" s="56" t="s">
        <v>1781</v>
      </c>
      <c r="P104" s="56"/>
      <c r="Q104" s="56" t="s">
        <v>622</v>
      </c>
      <c r="R104" s="56" t="s">
        <v>868</v>
      </c>
    </row>
    <row r="105" spans="1:18" ht="22.5">
      <c r="A105" s="56" t="s">
        <v>1782</v>
      </c>
      <c r="B105" s="56" t="s">
        <v>1783</v>
      </c>
      <c r="C105" s="56" t="s">
        <v>1784</v>
      </c>
      <c r="D105" s="56" t="s">
        <v>1785</v>
      </c>
      <c r="E105" s="56"/>
      <c r="F105" s="56" t="s">
        <v>94</v>
      </c>
      <c r="G105" s="56"/>
      <c r="H105" s="56" t="s">
        <v>1160</v>
      </c>
      <c r="I105" s="56" t="s">
        <v>1228</v>
      </c>
      <c r="J105" s="56" t="s">
        <v>87</v>
      </c>
      <c r="K105" s="56">
        <v>127</v>
      </c>
      <c r="L105" s="56">
        <v>5</v>
      </c>
      <c r="M105" s="56">
        <v>0.0139</v>
      </c>
      <c r="N105" s="56" t="s">
        <v>1786</v>
      </c>
      <c r="O105" s="56" t="s">
        <v>1787</v>
      </c>
      <c r="P105" s="56"/>
      <c r="Q105" s="56" t="s">
        <v>622</v>
      </c>
      <c r="R105" s="56" t="s">
        <v>868</v>
      </c>
    </row>
    <row r="106" spans="1:18" ht="33.75">
      <c r="A106" s="56" t="s">
        <v>1788</v>
      </c>
      <c r="B106" s="56" t="s">
        <v>1789</v>
      </c>
      <c r="C106" s="56" t="s">
        <v>1790</v>
      </c>
      <c r="D106" s="56" t="s">
        <v>1791</v>
      </c>
      <c r="E106" s="56"/>
      <c r="F106" s="56" t="s">
        <v>94</v>
      </c>
      <c r="G106" s="56"/>
      <c r="H106" s="56" t="s">
        <v>1160</v>
      </c>
      <c r="I106" s="56" t="s">
        <v>1228</v>
      </c>
      <c r="J106" s="56" t="s">
        <v>87</v>
      </c>
      <c r="K106" s="56">
        <v>946</v>
      </c>
      <c r="L106" s="56">
        <v>10</v>
      </c>
      <c r="M106" s="56">
        <v>0.0442</v>
      </c>
      <c r="N106" s="56" t="s">
        <v>1792</v>
      </c>
      <c r="O106" s="56" t="s">
        <v>1793</v>
      </c>
      <c r="P106" s="56"/>
      <c r="Q106" s="56" t="s">
        <v>622</v>
      </c>
      <c r="R106" s="56" t="s">
        <v>868</v>
      </c>
    </row>
    <row r="107" spans="1:18" ht="33.75">
      <c r="A107" s="56" t="s">
        <v>1794</v>
      </c>
      <c r="B107" s="56" t="s">
        <v>1795</v>
      </c>
      <c r="C107" s="56" t="s">
        <v>1796</v>
      </c>
      <c r="D107" s="56" t="s">
        <v>1797</v>
      </c>
      <c r="E107" s="56"/>
      <c r="F107" s="56" t="s">
        <v>91</v>
      </c>
      <c r="G107" s="56"/>
      <c r="H107" s="56" t="s">
        <v>1160</v>
      </c>
      <c r="I107" s="56"/>
      <c r="J107" s="56" t="s">
        <v>87</v>
      </c>
      <c r="K107" s="56">
        <v>49</v>
      </c>
      <c r="L107" s="56">
        <v>5</v>
      </c>
      <c r="M107" s="56">
        <v>0.0098</v>
      </c>
      <c r="N107" s="56" t="s">
        <v>1798</v>
      </c>
      <c r="O107" s="56" t="s">
        <v>1799</v>
      </c>
      <c r="P107" s="56"/>
      <c r="Q107" s="56" t="s">
        <v>622</v>
      </c>
      <c r="R107" s="56" t="s">
        <v>868</v>
      </c>
    </row>
    <row r="108" spans="1:18" ht="22.5">
      <c r="A108" s="56" t="s">
        <v>1800</v>
      </c>
      <c r="B108" s="56" t="s">
        <v>1801</v>
      </c>
      <c r="C108" s="56" t="s">
        <v>1802</v>
      </c>
      <c r="D108" s="56" t="s">
        <v>1803</v>
      </c>
      <c r="E108" s="56"/>
      <c r="F108" s="56" t="s">
        <v>91</v>
      </c>
      <c r="G108" s="56"/>
      <c r="H108" s="56" t="s">
        <v>1160</v>
      </c>
      <c r="I108" s="56"/>
      <c r="J108" s="56" t="s">
        <v>87</v>
      </c>
      <c r="K108" s="56">
        <v>199</v>
      </c>
      <c r="L108" s="56">
        <v>5</v>
      </c>
      <c r="M108" s="56">
        <v>0.01</v>
      </c>
      <c r="N108" s="56" t="s">
        <v>1804</v>
      </c>
      <c r="O108" s="56" t="s">
        <v>1805</v>
      </c>
      <c r="P108" s="56"/>
      <c r="Q108" s="56" t="s">
        <v>622</v>
      </c>
      <c r="R108" s="56" t="s">
        <v>868</v>
      </c>
    </row>
    <row r="109" spans="1:18" ht="22.5">
      <c r="A109" s="56" t="s">
        <v>1806</v>
      </c>
      <c r="B109" s="56" t="s">
        <v>1807</v>
      </c>
      <c r="C109" s="56" t="s">
        <v>1808</v>
      </c>
      <c r="D109" s="56" t="s">
        <v>1809</v>
      </c>
      <c r="E109" s="56"/>
      <c r="F109" s="56" t="s">
        <v>91</v>
      </c>
      <c r="G109" s="56"/>
      <c r="H109" s="56" t="s">
        <v>1160</v>
      </c>
      <c r="I109" s="56"/>
      <c r="J109" s="56" t="s">
        <v>87</v>
      </c>
      <c r="K109" s="56">
        <v>18</v>
      </c>
      <c r="L109" s="56">
        <v>5</v>
      </c>
      <c r="M109" s="56">
        <v>0.0079</v>
      </c>
      <c r="N109" s="56" t="s">
        <v>1810</v>
      </c>
      <c r="O109" s="56" t="s">
        <v>1811</v>
      </c>
      <c r="P109" s="56"/>
      <c r="Q109" s="56" t="s">
        <v>622</v>
      </c>
      <c r="R109" s="56" t="s">
        <v>924</v>
      </c>
    </row>
    <row r="110" spans="1:18" ht="22.5">
      <c r="A110" s="56" t="s">
        <v>1812</v>
      </c>
      <c r="B110" s="56" t="s">
        <v>1813</v>
      </c>
      <c r="C110" s="56" t="s">
        <v>359</v>
      </c>
      <c r="D110" s="56" t="s">
        <v>359</v>
      </c>
      <c r="E110" s="56"/>
      <c r="F110" s="56" t="s">
        <v>79</v>
      </c>
      <c r="G110" s="56"/>
      <c r="H110" s="56" t="s">
        <v>1160</v>
      </c>
      <c r="I110" s="56"/>
      <c r="J110" s="56" t="s">
        <v>1192</v>
      </c>
      <c r="K110" s="56">
        <v>224</v>
      </c>
      <c r="L110" s="56">
        <v>5</v>
      </c>
      <c r="M110" s="56">
        <v>0.0099</v>
      </c>
      <c r="N110" s="56" t="s">
        <v>1814</v>
      </c>
      <c r="O110" s="56" t="s">
        <v>1815</v>
      </c>
      <c r="P110" s="56"/>
      <c r="Q110" s="56" t="s">
        <v>622</v>
      </c>
      <c r="R110" s="56" t="s">
        <v>868</v>
      </c>
    </row>
    <row r="111" spans="1:18" ht="33.75">
      <c r="A111" s="56" t="s">
        <v>1816</v>
      </c>
      <c r="B111" s="56" t="s">
        <v>1817</v>
      </c>
      <c r="C111" s="56" t="s">
        <v>1818</v>
      </c>
      <c r="D111" s="56" t="s">
        <v>573</v>
      </c>
      <c r="E111" s="56"/>
      <c r="F111" s="56" t="s">
        <v>94</v>
      </c>
      <c r="G111" s="56"/>
      <c r="H111" s="56" t="s">
        <v>1160</v>
      </c>
      <c r="I111" s="56" t="s">
        <v>1228</v>
      </c>
      <c r="J111" s="56" t="s">
        <v>87</v>
      </c>
      <c r="K111" s="56">
        <v>1148</v>
      </c>
      <c r="L111" s="56">
        <v>10</v>
      </c>
      <c r="M111" s="56">
        <v>0.0382</v>
      </c>
      <c r="N111" s="56" t="s">
        <v>1819</v>
      </c>
      <c r="O111" s="56" t="s">
        <v>1820</v>
      </c>
      <c r="P111" s="56"/>
      <c r="Q111" s="56" t="s">
        <v>622</v>
      </c>
      <c r="R111" s="56" t="s">
        <v>868</v>
      </c>
    </row>
    <row r="112" spans="1:18" ht="33.75">
      <c r="A112" s="56" t="s">
        <v>1821</v>
      </c>
      <c r="B112" s="56" t="s">
        <v>1822</v>
      </c>
      <c r="C112" s="56" t="s">
        <v>1823</v>
      </c>
      <c r="D112" s="56" t="s">
        <v>1824</v>
      </c>
      <c r="E112" s="56"/>
      <c r="F112" s="56" t="s">
        <v>386</v>
      </c>
      <c r="G112" s="56"/>
      <c r="H112" s="56" t="s">
        <v>1160</v>
      </c>
      <c r="I112" s="56" t="s">
        <v>1199</v>
      </c>
      <c r="J112" s="56" t="s">
        <v>1192</v>
      </c>
      <c r="K112" s="56">
        <v>346</v>
      </c>
      <c r="L112" s="56">
        <v>6</v>
      </c>
      <c r="M112" s="56">
        <v>0.2741</v>
      </c>
      <c r="N112" s="56" t="s">
        <v>1825</v>
      </c>
      <c r="O112" s="56" t="s">
        <v>1826</v>
      </c>
      <c r="P112" s="56"/>
      <c r="Q112" s="56" t="s">
        <v>622</v>
      </c>
      <c r="R112" s="56" t="s">
        <v>868</v>
      </c>
    </row>
    <row r="113" spans="1:18" ht="157.5">
      <c r="A113" s="56" t="s">
        <v>1827</v>
      </c>
      <c r="B113" s="56" t="s">
        <v>1828</v>
      </c>
      <c r="C113" s="56" t="s">
        <v>1829</v>
      </c>
      <c r="D113" s="56" t="s">
        <v>348</v>
      </c>
      <c r="E113" s="56"/>
      <c r="F113" s="56" t="s">
        <v>1227</v>
      </c>
      <c r="G113" s="56"/>
      <c r="H113" s="56" t="s">
        <v>1214</v>
      </c>
      <c r="I113" s="56" t="s">
        <v>1228</v>
      </c>
      <c r="J113" s="56" t="s">
        <v>1192</v>
      </c>
      <c r="K113" s="56">
        <v>6386</v>
      </c>
      <c r="L113" s="56">
        <v>20</v>
      </c>
      <c r="M113" s="56">
        <v>0.4056</v>
      </c>
      <c r="N113" s="56" t="s">
        <v>1830</v>
      </c>
      <c r="O113" s="56" t="s">
        <v>1831</v>
      </c>
      <c r="P113" s="56"/>
      <c r="Q113" s="56" t="s">
        <v>622</v>
      </c>
      <c r="R113" s="56" t="s">
        <v>868</v>
      </c>
    </row>
    <row r="114" spans="1:18" ht="33.75">
      <c r="A114" s="56" t="s">
        <v>1832</v>
      </c>
      <c r="B114" s="56" t="s">
        <v>1833</v>
      </c>
      <c r="C114" s="56" t="s">
        <v>350</v>
      </c>
      <c r="D114" s="56" t="s">
        <v>350</v>
      </c>
      <c r="E114" s="56"/>
      <c r="F114" s="56" t="s">
        <v>1227</v>
      </c>
      <c r="G114" s="56"/>
      <c r="H114" s="56" t="s">
        <v>1214</v>
      </c>
      <c r="I114" s="56" t="s">
        <v>1228</v>
      </c>
      <c r="J114" s="56" t="s">
        <v>1192</v>
      </c>
      <c r="K114" s="56">
        <v>4408</v>
      </c>
      <c r="L114" s="56">
        <v>30</v>
      </c>
      <c r="M114" s="56">
        <v>0.1871</v>
      </c>
      <c r="N114" s="56" t="s">
        <v>1834</v>
      </c>
      <c r="O114" s="56" t="s">
        <v>1835</v>
      </c>
      <c r="P114" s="56"/>
      <c r="Q114" s="56" t="s">
        <v>622</v>
      </c>
      <c r="R114" s="56" t="s">
        <v>860</v>
      </c>
    </row>
    <row r="115" spans="1:18" ht="45">
      <c r="A115" s="56" t="s">
        <v>1836</v>
      </c>
      <c r="B115" s="56" t="s">
        <v>1837</v>
      </c>
      <c r="C115" s="56" t="s">
        <v>1838</v>
      </c>
      <c r="D115" s="56" t="s">
        <v>1838</v>
      </c>
      <c r="E115" s="56"/>
      <c r="F115" s="56" t="s">
        <v>1227</v>
      </c>
      <c r="G115" s="56"/>
      <c r="H115" s="56" t="s">
        <v>1214</v>
      </c>
      <c r="I115" s="56" t="s">
        <v>1228</v>
      </c>
      <c r="J115" s="56" t="s">
        <v>1192</v>
      </c>
      <c r="K115" s="56">
        <v>774</v>
      </c>
      <c r="L115" s="56">
        <v>20</v>
      </c>
      <c r="M115" s="56">
        <v>0.3448</v>
      </c>
      <c r="N115" s="56" t="s">
        <v>1839</v>
      </c>
      <c r="O115" s="56" t="s">
        <v>1840</v>
      </c>
      <c r="P115" s="56"/>
      <c r="Q115" s="56" t="s">
        <v>622</v>
      </c>
      <c r="R115" s="56" t="s">
        <v>860</v>
      </c>
    </row>
    <row r="116" spans="1:18" ht="22.5">
      <c r="A116" s="56" t="s">
        <v>1841</v>
      </c>
      <c r="B116" s="56" t="s">
        <v>1842</v>
      </c>
      <c r="C116" s="56" t="s">
        <v>1843</v>
      </c>
      <c r="D116" s="56" t="s">
        <v>1843</v>
      </c>
      <c r="E116" s="56"/>
      <c r="F116" s="56" t="s">
        <v>233</v>
      </c>
      <c r="G116" s="56"/>
      <c r="H116" s="56" t="s">
        <v>1214</v>
      </c>
      <c r="I116" s="56" t="s">
        <v>1199</v>
      </c>
      <c r="J116" s="56" t="s">
        <v>1844</v>
      </c>
      <c r="K116" s="56">
        <v>20468</v>
      </c>
      <c r="L116" s="56">
        <v>6</v>
      </c>
      <c r="M116" s="56">
        <v>0.1688</v>
      </c>
      <c r="N116" s="56" t="s">
        <v>1845</v>
      </c>
      <c r="O116" s="56" t="s">
        <v>1846</v>
      </c>
      <c r="P116" s="56"/>
      <c r="Q116" s="56" t="s">
        <v>622</v>
      </c>
      <c r="R116" s="56" t="s">
        <v>924</v>
      </c>
    </row>
    <row r="117" spans="1:18" ht="33.75">
      <c r="A117" s="56" t="s">
        <v>1847</v>
      </c>
      <c r="B117" s="56" t="s">
        <v>1848</v>
      </c>
      <c r="C117" s="56" t="s">
        <v>1849</v>
      </c>
      <c r="D117" s="56" t="s">
        <v>226</v>
      </c>
      <c r="E117" s="56"/>
      <c r="F117" s="56" t="s">
        <v>224</v>
      </c>
      <c r="G117" s="56"/>
      <c r="H117" s="56" t="s">
        <v>1214</v>
      </c>
      <c r="I117" s="56" t="s">
        <v>1260</v>
      </c>
      <c r="J117" s="56" t="s">
        <v>1844</v>
      </c>
      <c r="K117" s="56">
        <v>23826</v>
      </c>
      <c r="L117" s="56">
        <v>6</v>
      </c>
      <c r="M117" s="56">
        <v>0.4236</v>
      </c>
      <c r="N117" s="56" t="s">
        <v>1850</v>
      </c>
      <c r="O117" s="56" t="s">
        <v>1851</v>
      </c>
      <c r="P117" s="56"/>
      <c r="Q117" s="56" t="s">
        <v>622</v>
      </c>
      <c r="R117" s="56" t="s">
        <v>924</v>
      </c>
    </row>
    <row r="118" spans="1:18" ht="45">
      <c r="A118" s="56" t="s">
        <v>1852</v>
      </c>
      <c r="B118" s="56" t="s">
        <v>1853</v>
      </c>
      <c r="C118" s="56" t="s">
        <v>1854</v>
      </c>
      <c r="D118" s="56" t="s">
        <v>580</v>
      </c>
      <c r="E118" s="56"/>
      <c r="F118" s="56" t="s">
        <v>97</v>
      </c>
      <c r="G118" s="56"/>
      <c r="H118" s="56" t="s">
        <v>1160</v>
      </c>
      <c r="I118" s="56"/>
      <c r="J118" s="56" t="s">
        <v>1253</v>
      </c>
      <c r="K118" s="56">
        <v>1</v>
      </c>
      <c r="L118" s="56">
        <v>0.5</v>
      </c>
      <c r="M118" s="56">
        <v>0.04</v>
      </c>
      <c r="N118" s="56" t="s">
        <v>1855</v>
      </c>
      <c r="O118" s="56" t="s">
        <v>1856</v>
      </c>
      <c r="P118" s="56"/>
      <c r="Q118" s="56" t="s">
        <v>622</v>
      </c>
      <c r="R118" s="56" t="s">
        <v>860</v>
      </c>
    </row>
    <row r="119" spans="1:18" ht="45">
      <c r="A119" s="56" t="s">
        <v>1857</v>
      </c>
      <c r="B119" s="56" t="s">
        <v>1858</v>
      </c>
      <c r="C119" s="56" t="s">
        <v>1859</v>
      </c>
      <c r="D119" s="56" t="s">
        <v>579</v>
      </c>
      <c r="E119" s="56"/>
      <c r="F119" s="56" t="s">
        <v>97</v>
      </c>
      <c r="G119" s="56"/>
      <c r="H119" s="56" t="s">
        <v>1160</v>
      </c>
      <c r="I119" s="56"/>
      <c r="J119" s="56" t="s">
        <v>1253</v>
      </c>
      <c r="K119" s="56">
        <v>2</v>
      </c>
      <c r="L119" s="56">
        <v>0.5</v>
      </c>
      <c r="M119" s="56">
        <v>0.0104</v>
      </c>
      <c r="N119" s="56" t="s">
        <v>1860</v>
      </c>
      <c r="O119" s="56" t="s">
        <v>1861</v>
      </c>
      <c r="P119" s="56"/>
      <c r="Q119" s="56" t="s">
        <v>622</v>
      </c>
      <c r="R119" s="56" t="s">
        <v>868</v>
      </c>
    </row>
  </sheetData>
  <sheetProtection/>
  <mergeCells count="1">
    <mergeCell ref="A1:R1"/>
  </mergeCells>
  <printOptions/>
  <pageMargins left="0.7" right="0.7" top="0.75" bottom="0.75" header="0.3" footer="0.3"/>
  <pageSetup horizontalDpi="1200" verticalDpi="1200" orientation="portrait" paperSize="9"/>
</worksheet>
</file>

<file path=xl/worksheets/sheet8.xml><?xml version="1.0" encoding="utf-8"?>
<worksheet xmlns="http://schemas.openxmlformats.org/spreadsheetml/2006/main" xmlns:r="http://schemas.openxmlformats.org/officeDocument/2006/relationships">
  <dimension ref="A1:M6"/>
  <sheetViews>
    <sheetView workbookViewId="0" topLeftCell="A1">
      <selection activeCell="K5" sqref="K5"/>
    </sheetView>
  </sheetViews>
  <sheetFormatPr defaultColWidth="9.00390625" defaultRowHeight="14.25"/>
  <cols>
    <col min="1" max="2" width="5.00390625" style="0" bestFit="1" customWidth="1"/>
    <col min="3" max="3" width="8.50390625" style="0" bestFit="1" customWidth="1"/>
    <col min="4" max="4" width="6.75390625" style="0" bestFit="1" customWidth="1"/>
    <col min="5" max="5" width="5.00390625" style="0" bestFit="1" customWidth="1"/>
    <col min="6" max="6" width="12.25390625" style="0" bestFit="1" customWidth="1"/>
    <col min="7" max="7" width="7.75390625" style="0" bestFit="1" customWidth="1"/>
    <col min="8" max="8" width="15.75390625" style="0" customWidth="1"/>
    <col min="9" max="9" width="8.50390625" style="0" bestFit="1" customWidth="1"/>
    <col min="10" max="11" width="6.75390625" style="0" bestFit="1" customWidth="1"/>
    <col min="12" max="12" width="5.00390625" style="0" bestFit="1" customWidth="1"/>
    <col min="13" max="13" width="6.75390625" style="0" bestFit="1" customWidth="1"/>
  </cols>
  <sheetData>
    <row r="1" spans="1:13" ht="18.75">
      <c r="A1" s="98" t="s">
        <v>1862</v>
      </c>
      <c r="B1" s="98"/>
      <c r="C1" s="98"/>
      <c r="D1" s="98"/>
      <c r="E1" s="98"/>
      <c r="F1" s="98"/>
      <c r="G1" s="98"/>
      <c r="H1" s="98"/>
      <c r="I1" s="98"/>
      <c r="J1" s="98"/>
      <c r="K1" s="98"/>
      <c r="L1" s="98"/>
      <c r="M1" s="98"/>
    </row>
    <row r="2" spans="1:13" ht="14.25">
      <c r="A2" s="80" t="s">
        <v>23</v>
      </c>
      <c r="B2" s="2" t="s">
        <v>1863</v>
      </c>
      <c r="C2" s="80" t="s">
        <v>841</v>
      </c>
      <c r="D2" s="2" t="s">
        <v>595</v>
      </c>
      <c r="E2" s="2" t="s">
        <v>1864</v>
      </c>
      <c r="F2" s="80" t="s">
        <v>1865</v>
      </c>
      <c r="G2" s="2" t="s">
        <v>1866</v>
      </c>
      <c r="H2" s="2" t="s">
        <v>1867</v>
      </c>
      <c r="I2" s="2" t="s">
        <v>1868</v>
      </c>
      <c r="J2" s="80" t="s">
        <v>1869</v>
      </c>
      <c r="K2" s="80"/>
      <c r="L2" s="80"/>
      <c r="M2" s="80"/>
    </row>
    <row r="3" spans="1:13" ht="36">
      <c r="A3" s="80"/>
      <c r="B3" s="80"/>
      <c r="C3" s="80"/>
      <c r="D3" s="80"/>
      <c r="E3" s="80"/>
      <c r="F3" s="80"/>
      <c r="G3" s="80"/>
      <c r="H3" s="80"/>
      <c r="I3" s="80"/>
      <c r="J3" s="2" t="s">
        <v>1870</v>
      </c>
      <c r="K3" s="2" t="s">
        <v>1871</v>
      </c>
      <c r="L3" s="2" t="s">
        <v>1151</v>
      </c>
      <c r="M3" s="2" t="s">
        <v>1872</v>
      </c>
    </row>
    <row r="4" spans="1:13" ht="60">
      <c r="A4" s="173">
        <v>1</v>
      </c>
      <c r="B4" s="173" t="s">
        <v>1873</v>
      </c>
      <c r="C4" s="174" t="s">
        <v>1874</v>
      </c>
      <c r="D4" s="173" t="s">
        <v>1875</v>
      </c>
      <c r="E4" s="175" t="s">
        <v>1876</v>
      </c>
      <c r="F4" s="175" t="s">
        <v>1877</v>
      </c>
      <c r="G4" s="176">
        <v>465.25</v>
      </c>
      <c r="H4" s="175" t="s">
        <v>1878</v>
      </c>
      <c r="I4" s="173">
        <v>24</v>
      </c>
      <c r="J4" s="173">
        <v>2</v>
      </c>
      <c r="K4" s="173">
        <v>1</v>
      </c>
      <c r="L4" s="105"/>
      <c r="M4" s="105"/>
    </row>
    <row r="5" spans="1:13" ht="60">
      <c r="A5" s="173">
        <v>2</v>
      </c>
      <c r="B5" s="173" t="s">
        <v>1879</v>
      </c>
      <c r="C5" s="177" t="s">
        <v>1880</v>
      </c>
      <c r="D5" s="178" t="s">
        <v>1338</v>
      </c>
      <c r="E5" s="179" t="s">
        <v>1881</v>
      </c>
      <c r="F5" s="175" t="s">
        <v>1882</v>
      </c>
      <c r="G5" s="180">
        <v>458</v>
      </c>
      <c r="H5" s="175" t="s">
        <v>1883</v>
      </c>
      <c r="I5" s="173">
        <v>24</v>
      </c>
      <c r="J5" s="173">
        <v>2</v>
      </c>
      <c r="K5" s="173">
        <v>1</v>
      </c>
      <c r="L5" s="105"/>
      <c r="M5" s="105"/>
    </row>
    <row r="6" spans="1:13" ht="60">
      <c r="A6" s="173">
        <v>3</v>
      </c>
      <c r="B6" s="173" t="s">
        <v>1884</v>
      </c>
      <c r="C6" s="174" t="s">
        <v>1885</v>
      </c>
      <c r="D6" s="173" t="s">
        <v>1886</v>
      </c>
      <c r="E6" s="175" t="s">
        <v>1887</v>
      </c>
      <c r="F6" s="175" t="s">
        <v>1888</v>
      </c>
      <c r="G6" s="176">
        <v>465.65</v>
      </c>
      <c r="H6" s="175" t="s">
        <v>1878</v>
      </c>
      <c r="I6" s="173">
        <v>24</v>
      </c>
      <c r="J6" s="173">
        <v>1</v>
      </c>
      <c r="K6" s="105"/>
      <c r="L6" s="105"/>
      <c r="M6" s="105"/>
    </row>
  </sheetData>
  <sheetProtection/>
  <mergeCells count="11">
    <mergeCell ref="A1:M1"/>
    <mergeCell ref="J2:M2"/>
    <mergeCell ref="A2:A3"/>
    <mergeCell ref="B2:B3"/>
    <mergeCell ref="C2:C3"/>
    <mergeCell ref="D2:D3"/>
    <mergeCell ref="E2:E3"/>
    <mergeCell ref="F2:F3"/>
    <mergeCell ref="G2:G3"/>
    <mergeCell ref="H2:H3"/>
    <mergeCell ref="I2:I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68"/>
  <sheetViews>
    <sheetView workbookViewId="0" topLeftCell="A13">
      <selection activeCell="F3" sqref="F3:F8"/>
    </sheetView>
  </sheetViews>
  <sheetFormatPr defaultColWidth="8.75390625" defaultRowHeight="14.25"/>
  <cols>
    <col min="1" max="1" width="4.50390625" style="27" bestFit="1" customWidth="1"/>
    <col min="2" max="2" width="6.00390625" style="27" bestFit="1" customWidth="1"/>
    <col min="3" max="3" width="30.50390625" style="163" bestFit="1" customWidth="1"/>
    <col min="4" max="4" width="6.75390625" style="27" bestFit="1" customWidth="1"/>
    <col min="5" max="5" width="9.00390625" style="27" customWidth="1"/>
    <col min="6" max="6" width="8.50390625" style="27" bestFit="1" customWidth="1"/>
    <col min="7" max="7" width="32.125" style="164" hidden="1" customWidth="1"/>
    <col min="8" max="8" width="18.875" style="27" bestFit="1" customWidth="1"/>
    <col min="9" max="10" width="6.75390625" style="27" bestFit="1" customWidth="1"/>
    <col min="11" max="11" width="8.625" style="27" customWidth="1"/>
    <col min="12" max="16384" width="8.75390625" style="27" customWidth="1"/>
  </cols>
  <sheetData>
    <row r="1" spans="1:11" ht="17.25" customHeight="1">
      <c r="A1" s="165" t="s">
        <v>1889</v>
      </c>
      <c r="B1" s="166"/>
      <c r="C1" s="166"/>
      <c r="D1" s="166"/>
      <c r="E1" s="166"/>
      <c r="F1" s="166"/>
      <c r="G1" s="166"/>
      <c r="H1" s="166"/>
      <c r="I1" s="166"/>
      <c r="J1" s="166"/>
      <c r="K1" s="170"/>
    </row>
    <row r="2" spans="1:11" ht="36">
      <c r="A2" s="6" t="s">
        <v>1890</v>
      </c>
      <c r="B2" s="6" t="s">
        <v>1891</v>
      </c>
      <c r="C2" s="6" t="s">
        <v>1892</v>
      </c>
      <c r="D2" s="6" t="s">
        <v>1893</v>
      </c>
      <c r="E2" s="6" t="s">
        <v>1894</v>
      </c>
      <c r="F2" s="6" t="s">
        <v>1895</v>
      </c>
      <c r="G2" s="6" t="s">
        <v>1896</v>
      </c>
      <c r="H2" s="6" t="s">
        <v>1897</v>
      </c>
      <c r="I2" s="6" t="s">
        <v>1898</v>
      </c>
      <c r="J2" s="6" t="s">
        <v>1899</v>
      </c>
      <c r="K2" s="6" t="s">
        <v>1900</v>
      </c>
    </row>
    <row r="3" spans="1:11" ht="24">
      <c r="A3" s="167">
        <v>1</v>
      </c>
      <c r="B3" s="167" t="s">
        <v>1901</v>
      </c>
      <c r="C3" s="131" t="s">
        <v>1902</v>
      </c>
      <c r="D3" s="167" t="s">
        <v>20</v>
      </c>
      <c r="E3" s="167" t="s">
        <v>1903</v>
      </c>
      <c r="F3" s="167">
        <v>56.56</v>
      </c>
      <c r="G3" s="167" t="s">
        <v>1904</v>
      </c>
      <c r="H3" s="131" t="s">
        <v>1905</v>
      </c>
      <c r="I3" s="167">
        <v>5</v>
      </c>
      <c r="J3" s="167"/>
      <c r="K3" s="167"/>
    </row>
    <row r="4" spans="1:11" ht="84">
      <c r="A4" s="167">
        <v>2</v>
      </c>
      <c r="B4" s="167" t="s">
        <v>1906</v>
      </c>
      <c r="C4" s="167" t="s">
        <v>1907</v>
      </c>
      <c r="D4" s="167" t="s">
        <v>10</v>
      </c>
      <c r="E4" s="131" t="s">
        <v>1908</v>
      </c>
      <c r="F4" s="167">
        <v>406</v>
      </c>
      <c r="G4" s="167" t="s">
        <v>1909</v>
      </c>
      <c r="H4" s="131" t="s">
        <v>1910</v>
      </c>
      <c r="I4" s="167">
        <v>13</v>
      </c>
      <c r="J4" s="167">
        <v>4</v>
      </c>
      <c r="K4" s="167"/>
    </row>
    <row r="5" spans="1:11" ht="36">
      <c r="A5" s="167">
        <v>3</v>
      </c>
      <c r="B5" s="167" t="s">
        <v>1911</v>
      </c>
      <c r="C5" s="131" t="s">
        <v>1912</v>
      </c>
      <c r="D5" s="167" t="s">
        <v>10</v>
      </c>
      <c r="E5" s="167" t="s">
        <v>1903</v>
      </c>
      <c r="F5" s="167">
        <v>94</v>
      </c>
      <c r="G5" s="167" t="s">
        <v>1913</v>
      </c>
      <c r="H5" s="131" t="s">
        <v>1914</v>
      </c>
      <c r="I5" s="167">
        <v>3</v>
      </c>
      <c r="J5" s="167"/>
      <c r="K5" s="167"/>
    </row>
    <row r="6" spans="1:11" s="161" customFormat="1" ht="24">
      <c r="A6" s="53">
        <v>4</v>
      </c>
      <c r="B6" s="53" t="s">
        <v>1915</v>
      </c>
      <c r="C6" s="56" t="s">
        <v>1916</v>
      </c>
      <c r="D6" s="56" t="s">
        <v>639</v>
      </c>
      <c r="E6" s="56" t="s">
        <v>1908</v>
      </c>
      <c r="F6" s="53">
        <v>12</v>
      </c>
      <c r="G6" s="53" t="s">
        <v>1917</v>
      </c>
      <c r="H6" s="56" t="s">
        <v>386</v>
      </c>
      <c r="I6" s="53"/>
      <c r="J6" s="53">
        <v>1</v>
      </c>
      <c r="K6" s="53"/>
    </row>
    <row r="7" spans="1:11" ht="24">
      <c r="A7" s="167">
        <v>5</v>
      </c>
      <c r="B7" s="167" t="s">
        <v>1918</v>
      </c>
      <c r="C7" s="131" t="s">
        <v>1919</v>
      </c>
      <c r="D7" s="167" t="s">
        <v>9</v>
      </c>
      <c r="E7" s="167" t="s">
        <v>1903</v>
      </c>
      <c r="F7" s="167">
        <v>45</v>
      </c>
      <c r="G7" s="167" t="s">
        <v>1920</v>
      </c>
      <c r="H7" s="131" t="s">
        <v>1914</v>
      </c>
      <c r="I7" s="167">
        <v>3</v>
      </c>
      <c r="J7" s="167"/>
      <c r="K7" s="167"/>
    </row>
    <row r="8" spans="1:11" ht="48">
      <c r="A8" s="167">
        <v>6</v>
      </c>
      <c r="B8" s="167" t="s">
        <v>1921</v>
      </c>
      <c r="C8" s="131" t="s">
        <v>1922</v>
      </c>
      <c r="D8" s="167" t="s">
        <v>9</v>
      </c>
      <c r="E8" s="167" t="s">
        <v>1903</v>
      </c>
      <c r="F8" s="167">
        <v>70.74</v>
      </c>
      <c r="G8" s="167" t="s">
        <v>1923</v>
      </c>
      <c r="H8" s="131" t="s">
        <v>1924</v>
      </c>
      <c r="I8" s="167">
        <v>2</v>
      </c>
      <c r="J8" s="167"/>
      <c r="K8" s="171"/>
    </row>
    <row r="9" spans="1:11" ht="22.5">
      <c r="A9" s="167">
        <v>7</v>
      </c>
      <c r="B9" s="167" t="s">
        <v>1925</v>
      </c>
      <c r="C9" s="226" t="s">
        <v>1926</v>
      </c>
      <c r="D9" s="131" t="s">
        <v>639</v>
      </c>
      <c r="E9" s="131" t="s">
        <v>1927</v>
      </c>
      <c r="F9" s="135">
        <v>5.15500020980835</v>
      </c>
      <c r="G9" s="168"/>
      <c r="H9" s="131" t="s">
        <v>255</v>
      </c>
      <c r="I9" s="167">
        <v>1</v>
      </c>
      <c r="J9" s="167"/>
      <c r="K9" s="146" t="s">
        <v>1928</v>
      </c>
    </row>
    <row r="10" spans="1:11" ht="22.5">
      <c r="A10" s="167">
        <v>8</v>
      </c>
      <c r="B10" s="167" t="s">
        <v>1929</v>
      </c>
      <c r="C10" s="226" t="s">
        <v>1930</v>
      </c>
      <c r="D10" s="131" t="s">
        <v>639</v>
      </c>
      <c r="E10" s="131" t="s">
        <v>1927</v>
      </c>
      <c r="F10" s="138">
        <v>149.488208</v>
      </c>
      <c r="G10" s="168"/>
      <c r="H10" s="167"/>
      <c r="I10" s="167"/>
      <c r="J10" s="167"/>
      <c r="K10" s="171"/>
    </row>
    <row r="11" spans="1:11" ht="14.25">
      <c r="A11" s="167">
        <v>9</v>
      </c>
      <c r="B11" s="167" t="s">
        <v>1931</v>
      </c>
      <c r="C11" s="226" t="s">
        <v>1932</v>
      </c>
      <c r="D11" s="131" t="s">
        <v>639</v>
      </c>
      <c r="E11" s="131" t="s">
        <v>1927</v>
      </c>
      <c r="F11" s="138">
        <v>94.99724</v>
      </c>
      <c r="G11" s="167"/>
      <c r="H11" s="167"/>
      <c r="I11" s="167"/>
      <c r="J11" s="167"/>
      <c r="K11" s="171"/>
    </row>
    <row r="12" spans="1:11" ht="22.5">
      <c r="A12" s="167">
        <v>10</v>
      </c>
      <c r="B12" s="167" t="s">
        <v>1933</v>
      </c>
      <c r="C12" s="226" t="s">
        <v>1934</v>
      </c>
      <c r="D12" s="131" t="s">
        <v>639</v>
      </c>
      <c r="E12" s="131" t="s">
        <v>1927</v>
      </c>
      <c r="F12" s="138">
        <v>8.822669</v>
      </c>
      <c r="G12" s="167"/>
      <c r="H12" s="167"/>
      <c r="I12" s="167"/>
      <c r="J12" s="167"/>
      <c r="K12" s="171"/>
    </row>
    <row r="13" spans="1:11" ht="14.25">
      <c r="A13" s="167">
        <v>11</v>
      </c>
      <c r="B13" s="167" t="s">
        <v>1935</v>
      </c>
      <c r="C13" s="139" t="s">
        <v>1936</v>
      </c>
      <c r="D13" s="131" t="s">
        <v>639</v>
      </c>
      <c r="E13" s="131" t="s">
        <v>1927</v>
      </c>
      <c r="F13" s="133">
        <v>5.21</v>
      </c>
      <c r="G13" s="167"/>
      <c r="H13" s="167"/>
      <c r="I13" s="167"/>
      <c r="J13" s="167"/>
      <c r="K13" s="171"/>
    </row>
    <row r="14" spans="1:11" ht="14.25">
      <c r="A14" s="167">
        <v>12</v>
      </c>
      <c r="B14" s="167" t="s">
        <v>1937</v>
      </c>
      <c r="C14" s="226" t="s">
        <v>1938</v>
      </c>
      <c r="D14" s="131" t="s">
        <v>622</v>
      </c>
      <c r="E14" s="131" t="s">
        <v>1927</v>
      </c>
      <c r="F14" s="135">
        <v>4.17329978942871</v>
      </c>
      <c r="G14" s="169"/>
      <c r="H14" s="167"/>
      <c r="I14" s="167"/>
      <c r="J14" s="167"/>
      <c r="K14" s="171"/>
    </row>
    <row r="15" spans="1:11" ht="14.25">
      <c r="A15" s="167">
        <v>13</v>
      </c>
      <c r="B15" s="167" t="s">
        <v>1939</v>
      </c>
      <c r="C15" s="226" t="s">
        <v>1940</v>
      </c>
      <c r="D15" s="131" t="s">
        <v>639</v>
      </c>
      <c r="E15" s="131" t="s">
        <v>1927</v>
      </c>
      <c r="F15" s="138">
        <v>1.9</v>
      </c>
      <c r="G15" s="167"/>
      <c r="H15" s="167"/>
      <c r="I15" s="167"/>
      <c r="J15" s="167"/>
      <c r="K15" s="171"/>
    </row>
    <row r="16" spans="1:11" ht="14.25">
      <c r="A16" s="167">
        <v>14</v>
      </c>
      <c r="B16" s="167" t="s">
        <v>1941</v>
      </c>
      <c r="C16" s="226" t="s">
        <v>1942</v>
      </c>
      <c r="D16" s="131" t="s">
        <v>622</v>
      </c>
      <c r="E16" s="131" t="s">
        <v>1927</v>
      </c>
      <c r="F16" s="138">
        <v>3.28</v>
      </c>
      <c r="G16" s="167"/>
      <c r="H16" s="167"/>
      <c r="I16" s="167"/>
      <c r="J16" s="167"/>
      <c r="K16" s="171"/>
    </row>
    <row r="17" spans="1:11" ht="14.25">
      <c r="A17" s="167">
        <v>15</v>
      </c>
      <c r="B17" s="167" t="s">
        <v>1943</v>
      </c>
      <c r="C17" s="226" t="s">
        <v>1944</v>
      </c>
      <c r="D17" s="131" t="s">
        <v>622</v>
      </c>
      <c r="E17" s="131" t="s">
        <v>1927</v>
      </c>
      <c r="F17" s="135">
        <v>2.5</v>
      </c>
      <c r="G17" s="167"/>
      <c r="H17" s="167"/>
      <c r="I17" s="167"/>
      <c r="J17" s="167"/>
      <c r="K17" s="171"/>
    </row>
    <row r="18" spans="1:11" ht="14.25">
      <c r="A18" s="167">
        <v>16</v>
      </c>
      <c r="B18" s="167" t="s">
        <v>1945</v>
      </c>
      <c r="C18" s="226" t="s">
        <v>1946</v>
      </c>
      <c r="D18" s="131" t="s">
        <v>622</v>
      </c>
      <c r="E18" s="131" t="s">
        <v>1927</v>
      </c>
      <c r="F18" s="138">
        <v>1.04</v>
      </c>
      <c r="G18" s="167"/>
      <c r="H18" s="167"/>
      <c r="I18" s="167"/>
      <c r="J18" s="167"/>
      <c r="K18" s="171"/>
    </row>
    <row r="19" spans="1:11" ht="14.25">
      <c r="A19" s="167">
        <v>17</v>
      </c>
      <c r="B19" s="167" t="s">
        <v>1947</v>
      </c>
      <c r="C19" s="226" t="s">
        <v>1948</v>
      </c>
      <c r="D19" s="131" t="s">
        <v>622</v>
      </c>
      <c r="E19" s="131" t="s">
        <v>1927</v>
      </c>
      <c r="F19" s="135">
        <v>3.32</v>
      </c>
      <c r="G19" s="167"/>
      <c r="H19" s="167"/>
      <c r="I19" s="167"/>
      <c r="J19" s="167"/>
      <c r="K19" s="171"/>
    </row>
    <row r="20" spans="1:11" ht="14.25">
      <c r="A20" s="167">
        <v>18</v>
      </c>
      <c r="B20" s="167" t="s">
        <v>1949</v>
      </c>
      <c r="C20" s="141" t="s">
        <v>1950</v>
      </c>
      <c r="D20" s="131" t="s">
        <v>1163</v>
      </c>
      <c r="E20" s="131" t="s">
        <v>1927</v>
      </c>
      <c r="F20" s="142">
        <v>75.29</v>
      </c>
      <c r="G20" s="167"/>
      <c r="H20" s="167"/>
      <c r="I20" s="167"/>
      <c r="J20" s="167"/>
      <c r="K20" s="171"/>
    </row>
    <row r="21" spans="1:11" ht="14.25">
      <c r="A21" s="167">
        <v>19</v>
      </c>
      <c r="B21" s="167" t="s">
        <v>1951</v>
      </c>
      <c r="C21" s="226" t="s">
        <v>1952</v>
      </c>
      <c r="D21" s="131" t="s">
        <v>1163</v>
      </c>
      <c r="E21" s="131" t="s">
        <v>1927</v>
      </c>
      <c r="F21" s="135">
        <v>6.90999984741211</v>
      </c>
      <c r="G21" s="169"/>
      <c r="H21" s="167"/>
      <c r="I21" s="167"/>
      <c r="J21" s="167"/>
      <c r="K21" s="171"/>
    </row>
    <row r="22" spans="1:11" ht="14.25">
      <c r="A22" s="167">
        <v>20</v>
      </c>
      <c r="B22" s="167" t="s">
        <v>1953</v>
      </c>
      <c r="C22" s="226" t="s">
        <v>1954</v>
      </c>
      <c r="D22" s="131" t="s">
        <v>622</v>
      </c>
      <c r="E22" s="131" t="s">
        <v>1927</v>
      </c>
      <c r="F22" s="135">
        <v>8.44400024414063</v>
      </c>
      <c r="G22" s="167"/>
      <c r="H22" s="167"/>
      <c r="I22" s="167"/>
      <c r="J22" s="167"/>
      <c r="K22" s="171"/>
    </row>
    <row r="23" spans="1:11" ht="14.25">
      <c r="A23" s="167">
        <v>21</v>
      </c>
      <c r="B23" s="167" t="s">
        <v>1955</v>
      </c>
      <c r="C23" s="226" t="s">
        <v>1956</v>
      </c>
      <c r="D23" s="131" t="s">
        <v>622</v>
      </c>
      <c r="E23" s="131" t="s">
        <v>1927</v>
      </c>
      <c r="F23" s="135">
        <v>8.52099990844727</v>
      </c>
      <c r="G23" s="167"/>
      <c r="H23" s="167"/>
      <c r="I23" s="167"/>
      <c r="J23" s="167"/>
      <c r="K23" s="171"/>
    </row>
    <row r="24" spans="1:11" ht="14.25">
      <c r="A24" s="167">
        <v>22</v>
      </c>
      <c r="B24" s="167" t="s">
        <v>1957</v>
      </c>
      <c r="C24" s="226" t="s">
        <v>1958</v>
      </c>
      <c r="D24" s="131" t="s">
        <v>1581</v>
      </c>
      <c r="E24" s="131" t="s">
        <v>1927</v>
      </c>
      <c r="F24" s="135">
        <v>9.1072998046875</v>
      </c>
      <c r="G24" s="167"/>
      <c r="H24" s="167"/>
      <c r="I24" s="167"/>
      <c r="J24" s="167"/>
      <c r="K24" s="171"/>
    </row>
    <row r="25" spans="1:11" ht="14.25">
      <c r="A25" s="167">
        <v>23</v>
      </c>
      <c r="B25" s="167" t="s">
        <v>1959</v>
      </c>
      <c r="C25" s="56" t="s">
        <v>1960</v>
      </c>
      <c r="D25" s="131" t="s">
        <v>1581</v>
      </c>
      <c r="E25" s="131" t="s">
        <v>1927</v>
      </c>
      <c r="F25" s="138">
        <v>26.52</v>
      </c>
      <c r="G25" s="167"/>
      <c r="H25" s="167"/>
      <c r="I25" s="167"/>
      <c r="J25" s="167"/>
      <c r="K25" s="171"/>
    </row>
    <row r="26" spans="1:11" ht="22.5">
      <c r="A26" s="167">
        <v>24</v>
      </c>
      <c r="B26" s="167" t="s">
        <v>1961</v>
      </c>
      <c r="C26" s="226" t="s">
        <v>1962</v>
      </c>
      <c r="D26" s="131" t="s">
        <v>1575</v>
      </c>
      <c r="E26" s="131" t="s">
        <v>1927</v>
      </c>
      <c r="F26" s="138">
        <v>15.151617</v>
      </c>
      <c r="G26" s="169"/>
      <c r="H26" s="167"/>
      <c r="I26" s="167"/>
      <c r="J26" s="167"/>
      <c r="K26" s="171"/>
    </row>
    <row r="27" spans="1:11" ht="14.25">
      <c r="A27" s="167">
        <v>25</v>
      </c>
      <c r="B27" s="167" t="s">
        <v>1963</v>
      </c>
      <c r="C27" s="226" t="s">
        <v>1964</v>
      </c>
      <c r="D27" s="131" t="s">
        <v>1581</v>
      </c>
      <c r="E27" s="131" t="s">
        <v>1927</v>
      </c>
      <c r="F27" s="138">
        <v>0.69</v>
      </c>
      <c r="G27" s="167"/>
      <c r="H27" s="167"/>
      <c r="I27" s="167"/>
      <c r="J27" s="167"/>
      <c r="K27" s="171"/>
    </row>
    <row r="28" spans="1:11" ht="22.5">
      <c r="A28" s="167">
        <v>26</v>
      </c>
      <c r="B28" s="167" t="s">
        <v>1965</v>
      </c>
      <c r="C28" s="226" t="s">
        <v>1966</v>
      </c>
      <c r="D28" s="131" t="s">
        <v>1163</v>
      </c>
      <c r="E28" s="131" t="s">
        <v>1927</v>
      </c>
      <c r="F28" s="138">
        <v>5.48</v>
      </c>
      <c r="G28" s="167"/>
      <c r="H28" s="131" t="s">
        <v>1967</v>
      </c>
      <c r="I28" s="167">
        <v>1</v>
      </c>
      <c r="J28" s="167"/>
      <c r="K28" s="146" t="s">
        <v>1928</v>
      </c>
    </row>
    <row r="29" spans="1:11" ht="15" customHeight="1">
      <c r="A29" s="167">
        <v>27</v>
      </c>
      <c r="B29" s="167" t="s">
        <v>1968</v>
      </c>
      <c r="C29" s="226" t="s">
        <v>1969</v>
      </c>
      <c r="D29" s="131" t="s">
        <v>1575</v>
      </c>
      <c r="E29" s="131" t="s">
        <v>1927</v>
      </c>
      <c r="F29" s="138">
        <v>3.1</v>
      </c>
      <c r="G29" s="167"/>
      <c r="H29" s="167"/>
      <c r="I29" s="167"/>
      <c r="J29" s="167"/>
      <c r="K29" s="171"/>
    </row>
    <row r="30" spans="1:11" ht="14.25">
      <c r="A30" s="167">
        <v>28</v>
      </c>
      <c r="B30" s="167" t="s">
        <v>1970</v>
      </c>
      <c r="C30" s="226" t="s">
        <v>1971</v>
      </c>
      <c r="D30" s="131" t="s">
        <v>1972</v>
      </c>
      <c r="E30" s="131" t="s">
        <v>1927</v>
      </c>
      <c r="F30" s="138">
        <v>3.6</v>
      </c>
      <c r="G30" s="167"/>
      <c r="H30" s="167"/>
      <c r="I30" s="167"/>
      <c r="J30" s="167"/>
      <c r="K30" s="171"/>
    </row>
    <row r="31" spans="1:11" ht="14.25">
      <c r="A31" s="167">
        <v>29</v>
      </c>
      <c r="B31" s="167" t="s">
        <v>1973</v>
      </c>
      <c r="C31" s="226" t="s">
        <v>1974</v>
      </c>
      <c r="D31" s="131" t="s">
        <v>1972</v>
      </c>
      <c r="E31" s="131" t="s">
        <v>1927</v>
      </c>
      <c r="F31" s="138">
        <v>8.87</v>
      </c>
      <c r="G31" s="167"/>
      <c r="H31" s="167"/>
      <c r="I31" s="167"/>
      <c r="J31" s="167"/>
      <c r="K31" s="171"/>
    </row>
    <row r="32" spans="1:11" s="162" customFormat="1" ht="13.5">
      <c r="A32" s="53">
        <v>30</v>
      </c>
      <c r="B32" s="53" t="s">
        <v>1975</v>
      </c>
      <c r="C32" s="226" t="s">
        <v>1976</v>
      </c>
      <c r="D32" s="131" t="s">
        <v>1581</v>
      </c>
      <c r="E32" s="56" t="s">
        <v>1927</v>
      </c>
      <c r="F32" s="138">
        <v>1.02</v>
      </c>
      <c r="G32" s="53"/>
      <c r="H32" s="53"/>
      <c r="I32" s="53"/>
      <c r="J32" s="53"/>
      <c r="K32" s="172"/>
    </row>
    <row r="33" spans="1:11" ht="14.25">
      <c r="A33" s="167">
        <v>31</v>
      </c>
      <c r="B33" s="167" t="s">
        <v>1977</v>
      </c>
      <c r="C33" s="226" t="s">
        <v>1978</v>
      </c>
      <c r="D33" s="131" t="s">
        <v>1581</v>
      </c>
      <c r="E33" s="131" t="s">
        <v>1927</v>
      </c>
      <c r="F33" s="138">
        <v>2.37</v>
      </c>
      <c r="G33" s="167"/>
      <c r="H33" s="167"/>
      <c r="I33" s="167"/>
      <c r="J33" s="167"/>
      <c r="K33" s="171"/>
    </row>
    <row r="34" spans="1:11" ht="14.25">
      <c r="A34" s="167">
        <v>32</v>
      </c>
      <c r="B34" s="167" t="s">
        <v>1979</v>
      </c>
      <c r="C34" s="226" t="s">
        <v>1980</v>
      </c>
      <c r="D34" s="131" t="s">
        <v>1575</v>
      </c>
      <c r="E34" s="131" t="s">
        <v>1927</v>
      </c>
      <c r="F34" s="135">
        <v>13.3800001144409</v>
      </c>
      <c r="G34" s="167"/>
      <c r="H34" s="167"/>
      <c r="I34" s="167"/>
      <c r="J34" s="167"/>
      <c r="K34" s="171"/>
    </row>
    <row r="35" spans="1:11" ht="14.25">
      <c r="A35" s="167">
        <v>33</v>
      </c>
      <c r="B35" s="167" t="s">
        <v>1981</v>
      </c>
      <c r="C35" s="226" t="s">
        <v>1982</v>
      </c>
      <c r="D35" s="131" t="s">
        <v>1163</v>
      </c>
      <c r="E35" s="131" t="s">
        <v>1927</v>
      </c>
      <c r="F35" s="135">
        <v>11.1000003814697</v>
      </c>
      <c r="G35" s="167"/>
      <c r="H35" s="167"/>
      <c r="I35" s="167"/>
      <c r="J35" s="167"/>
      <c r="K35" s="171"/>
    </row>
    <row r="36" spans="1:11" ht="22.5">
      <c r="A36" s="167">
        <v>34</v>
      </c>
      <c r="B36" s="167" t="s">
        <v>1983</v>
      </c>
      <c r="C36" s="226" t="s">
        <v>1984</v>
      </c>
      <c r="D36" s="131" t="s">
        <v>1163</v>
      </c>
      <c r="E36" s="131" t="s">
        <v>1927</v>
      </c>
      <c r="F36" s="138">
        <v>13.109394</v>
      </c>
      <c r="G36" s="167"/>
      <c r="H36" s="167"/>
      <c r="I36" s="167"/>
      <c r="J36" s="167"/>
      <c r="K36" s="171"/>
    </row>
    <row r="37" spans="1:11" ht="14.25">
      <c r="A37" s="167">
        <v>35</v>
      </c>
      <c r="B37" s="167" t="s">
        <v>1985</v>
      </c>
      <c r="C37" s="226" t="s">
        <v>1986</v>
      </c>
      <c r="D37" s="131" t="s">
        <v>1163</v>
      </c>
      <c r="E37" s="131" t="s">
        <v>1927</v>
      </c>
      <c r="F37" s="135">
        <v>11.3299999237061</v>
      </c>
      <c r="G37" s="167"/>
      <c r="H37" s="167"/>
      <c r="I37" s="167"/>
      <c r="J37" s="167"/>
      <c r="K37" s="171"/>
    </row>
    <row r="38" spans="1:11" ht="14.25">
      <c r="A38" s="167">
        <v>36</v>
      </c>
      <c r="B38" s="167" t="s">
        <v>1987</v>
      </c>
      <c r="C38" s="226" t="s">
        <v>1988</v>
      </c>
      <c r="D38" s="131" t="s">
        <v>1163</v>
      </c>
      <c r="E38" s="131" t="s">
        <v>1927</v>
      </c>
      <c r="F38" s="135">
        <v>3.92689990997314</v>
      </c>
      <c r="G38" s="167"/>
      <c r="H38" s="167"/>
      <c r="I38" s="167"/>
      <c r="J38" s="167"/>
      <c r="K38" s="171"/>
    </row>
    <row r="39" spans="1:11" ht="14.25">
      <c r="A39" s="167">
        <v>37</v>
      </c>
      <c r="B39" s="167" t="s">
        <v>1989</v>
      </c>
      <c r="C39" s="226" t="s">
        <v>1990</v>
      </c>
      <c r="D39" s="131" t="s">
        <v>1581</v>
      </c>
      <c r="E39" s="131" t="s">
        <v>1927</v>
      </c>
      <c r="F39" s="138">
        <v>1.21</v>
      </c>
      <c r="G39" s="167"/>
      <c r="H39" s="167"/>
      <c r="I39" s="167"/>
      <c r="J39" s="167"/>
      <c r="K39" s="171"/>
    </row>
    <row r="40" spans="1:11" ht="14.25">
      <c r="A40" s="167">
        <v>38</v>
      </c>
      <c r="B40" s="167" t="s">
        <v>1991</v>
      </c>
      <c r="C40" s="226" t="s">
        <v>1992</v>
      </c>
      <c r="D40" s="131" t="s">
        <v>1581</v>
      </c>
      <c r="E40" s="131" t="s">
        <v>1927</v>
      </c>
      <c r="F40" s="138">
        <v>1.44</v>
      </c>
      <c r="G40" s="168"/>
      <c r="H40" s="167"/>
      <c r="I40" s="167"/>
      <c r="J40" s="167"/>
      <c r="K40" s="171"/>
    </row>
    <row r="41" spans="1:11" ht="14.25">
      <c r="A41" s="167">
        <v>39</v>
      </c>
      <c r="B41" s="167" t="s">
        <v>1993</v>
      </c>
      <c r="C41" s="226" t="s">
        <v>1994</v>
      </c>
      <c r="D41" s="131" t="s">
        <v>1581</v>
      </c>
      <c r="E41" s="131" t="s">
        <v>1927</v>
      </c>
      <c r="F41" s="143">
        <v>1.69</v>
      </c>
      <c r="G41" s="167"/>
      <c r="H41" s="167"/>
      <c r="I41" s="167"/>
      <c r="J41" s="167"/>
      <c r="K41" s="171"/>
    </row>
    <row r="42" spans="1:11" ht="14.25">
      <c r="A42" s="167">
        <v>40</v>
      </c>
      <c r="B42" s="167" t="s">
        <v>1995</v>
      </c>
      <c r="C42" s="226" t="s">
        <v>1996</v>
      </c>
      <c r="D42" s="131" t="s">
        <v>1581</v>
      </c>
      <c r="E42" s="131" t="s">
        <v>1927</v>
      </c>
      <c r="F42" s="138">
        <v>3.64</v>
      </c>
      <c r="G42" s="169"/>
      <c r="H42" s="167"/>
      <c r="I42" s="167"/>
      <c r="J42" s="167"/>
      <c r="K42" s="171"/>
    </row>
    <row r="43" spans="1:11" ht="33.75">
      <c r="A43" s="167">
        <v>41</v>
      </c>
      <c r="B43" s="167" t="s">
        <v>1997</v>
      </c>
      <c r="C43" s="226" t="s">
        <v>1998</v>
      </c>
      <c r="D43" s="131" t="s">
        <v>1999</v>
      </c>
      <c r="E43" s="131" t="s">
        <v>1927</v>
      </c>
      <c r="F43" s="138">
        <v>67.443632</v>
      </c>
      <c r="G43" s="169"/>
      <c r="H43" s="167"/>
      <c r="I43" s="167"/>
      <c r="J43" s="167"/>
      <c r="K43" s="171"/>
    </row>
    <row r="44" spans="1:11" ht="22.5">
      <c r="A44" s="167">
        <v>42</v>
      </c>
      <c r="B44" s="167" t="s">
        <v>2000</v>
      </c>
      <c r="C44" s="226" t="s">
        <v>2001</v>
      </c>
      <c r="D44" s="131" t="s">
        <v>2002</v>
      </c>
      <c r="E44" s="131" t="s">
        <v>1927</v>
      </c>
      <c r="F44" s="138">
        <v>1.97</v>
      </c>
      <c r="G44" s="169"/>
      <c r="H44" s="167"/>
      <c r="I44" s="167"/>
      <c r="J44" s="167"/>
      <c r="K44" s="171"/>
    </row>
    <row r="45" spans="1:11" ht="22.5">
      <c r="A45" s="167">
        <v>43</v>
      </c>
      <c r="B45" s="167" t="s">
        <v>2003</v>
      </c>
      <c r="C45" s="226" t="s">
        <v>2004</v>
      </c>
      <c r="D45" s="131" t="s">
        <v>2005</v>
      </c>
      <c r="E45" s="131" t="s">
        <v>1927</v>
      </c>
      <c r="F45" s="138">
        <v>76.996872</v>
      </c>
      <c r="G45" s="144"/>
      <c r="H45" s="167"/>
      <c r="I45" s="167"/>
      <c r="J45" s="167"/>
      <c r="K45" s="171"/>
    </row>
    <row r="46" spans="1:11" ht="14.25">
      <c r="A46" s="167">
        <v>44</v>
      </c>
      <c r="B46" s="167" t="s">
        <v>2006</v>
      </c>
      <c r="C46" s="226" t="s">
        <v>2007</v>
      </c>
      <c r="D46" s="131" t="s">
        <v>1575</v>
      </c>
      <c r="E46" s="131" t="s">
        <v>1927</v>
      </c>
      <c r="F46" s="138">
        <v>0.337521125</v>
      </c>
      <c r="G46" s="169"/>
      <c r="H46" s="167"/>
      <c r="I46" s="167"/>
      <c r="J46" s="167"/>
      <c r="K46" s="171"/>
    </row>
    <row r="47" spans="1:11" ht="22.5">
      <c r="A47" s="167">
        <v>45</v>
      </c>
      <c r="B47" s="167" t="s">
        <v>2008</v>
      </c>
      <c r="C47" s="226" t="s">
        <v>2009</v>
      </c>
      <c r="D47" s="131" t="s">
        <v>1536</v>
      </c>
      <c r="E47" s="131" t="s">
        <v>1927</v>
      </c>
      <c r="F47" s="138">
        <v>14.685987</v>
      </c>
      <c r="G47" s="169"/>
      <c r="H47" s="167"/>
      <c r="I47" s="167"/>
      <c r="J47" s="167"/>
      <c r="K47" s="171"/>
    </row>
    <row r="48" spans="1:11" ht="14.25">
      <c r="A48" s="167">
        <v>46</v>
      </c>
      <c r="B48" s="167" t="s">
        <v>2010</v>
      </c>
      <c r="C48" s="226" t="s">
        <v>2011</v>
      </c>
      <c r="D48" s="131" t="s">
        <v>1536</v>
      </c>
      <c r="E48" s="131" t="s">
        <v>1927</v>
      </c>
      <c r="F48" s="135">
        <v>3.33599996566772</v>
      </c>
      <c r="G48" s="169"/>
      <c r="H48" s="167"/>
      <c r="I48" s="167"/>
      <c r="J48" s="167"/>
      <c r="K48" s="171"/>
    </row>
    <row r="49" spans="1:11" ht="14.25">
      <c r="A49" s="167">
        <v>47</v>
      </c>
      <c r="B49" s="167" t="s">
        <v>2012</v>
      </c>
      <c r="C49" s="226" t="s">
        <v>2013</v>
      </c>
      <c r="D49" s="131" t="s">
        <v>1581</v>
      </c>
      <c r="E49" s="131" t="s">
        <v>1927</v>
      </c>
      <c r="F49" s="138">
        <v>1.09</v>
      </c>
      <c r="H49" s="167"/>
      <c r="I49" s="167"/>
      <c r="J49" s="167"/>
      <c r="K49" s="171"/>
    </row>
    <row r="50" spans="1:11" ht="14.25">
      <c r="A50" s="167">
        <v>48</v>
      </c>
      <c r="B50" s="167" t="s">
        <v>2014</v>
      </c>
      <c r="C50" s="226" t="s">
        <v>2015</v>
      </c>
      <c r="D50" s="56" t="s">
        <v>1163</v>
      </c>
      <c r="E50" s="131" t="s">
        <v>1927</v>
      </c>
      <c r="F50" s="135">
        <v>15.9890003204346</v>
      </c>
      <c r="H50" s="167"/>
      <c r="I50" s="167"/>
      <c r="J50" s="167"/>
      <c r="K50" s="171"/>
    </row>
    <row r="51" spans="1:11" ht="14.25">
      <c r="A51" s="167">
        <v>49</v>
      </c>
      <c r="B51" s="167" t="s">
        <v>2016</v>
      </c>
      <c r="C51" s="226" t="s">
        <v>2017</v>
      </c>
      <c r="D51" s="56"/>
      <c r="E51" s="131" t="s">
        <v>1927</v>
      </c>
      <c r="F51" s="138">
        <v>9.41</v>
      </c>
      <c r="H51" s="167"/>
      <c r="I51" s="167"/>
      <c r="J51" s="167"/>
      <c r="K51" s="171"/>
    </row>
    <row r="52" spans="1:11" ht="22.5">
      <c r="A52" s="167">
        <v>50</v>
      </c>
      <c r="B52" s="167" t="s">
        <v>2018</v>
      </c>
      <c r="C52" s="226" t="s">
        <v>2019</v>
      </c>
      <c r="D52" s="131" t="s">
        <v>1581</v>
      </c>
      <c r="E52" s="131" t="s">
        <v>1927</v>
      </c>
      <c r="F52" s="138">
        <v>58.57994</v>
      </c>
      <c r="H52" s="167"/>
      <c r="I52" s="167"/>
      <c r="J52" s="167"/>
      <c r="K52" s="171"/>
    </row>
    <row r="53" spans="1:11" ht="14.25">
      <c r="A53" s="167">
        <v>51</v>
      </c>
      <c r="B53" s="167" t="s">
        <v>2020</v>
      </c>
      <c r="C53" s="226" t="s">
        <v>2021</v>
      </c>
      <c r="D53" s="56" t="s">
        <v>2022</v>
      </c>
      <c r="E53" s="131" t="s">
        <v>1927</v>
      </c>
      <c r="F53" s="145">
        <v>4.48</v>
      </c>
      <c r="H53" s="167"/>
      <c r="I53" s="167"/>
      <c r="J53" s="167"/>
      <c r="K53" s="171"/>
    </row>
    <row r="54" spans="1:11" ht="14.25">
      <c r="A54" s="167">
        <v>52</v>
      </c>
      <c r="B54" s="167" t="s">
        <v>2023</v>
      </c>
      <c r="C54" s="226" t="s">
        <v>2024</v>
      </c>
      <c r="D54" s="56" t="s">
        <v>2022</v>
      </c>
      <c r="E54" s="131" t="s">
        <v>1927</v>
      </c>
      <c r="F54" s="145">
        <v>7.07</v>
      </c>
      <c r="H54" s="167"/>
      <c r="I54" s="167"/>
      <c r="J54" s="167"/>
      <c r="K54" s="171"/>
    </row>
    <row r="55" spans="1:11" ht="14.25">
      <c r="A55" s="167">
        <v>53</v>
      </c>
      <c r="B55" s="167" t="s">
        <v>2025</v>
      </c>
      <c r="C55" s="226" t="s">
        <v>2026</v>
      </c>
      <c r="D55" s="56" t="s">
        <v>2027</v>
      </c>
      <c r="E55" s="131" t="s">
        <v>1927</v>
      </c>
      <c r="F55" s="135">
        <v>3.37599992752075</v>
      </c>
      <c r="H55" s="167"/>
      <c r="I55" s="167"/>
      <c r="J55" s="167"/>
      <c r="K55" s="171"/>
    </row>
    <row r="56" spans="1:11" ht="14.25">
      <c r="A56" s="167">
        <v>54</v>
      </c>
      <c r="B56" s="167" t="s">
        <v>2028</v>
      </c>
      <c r="C56" s="226" t="s">
        <v>2029</v>
      </c>
      <c r="D56" s="56" t="s">
        <v>2022</v>
      </c>
      <c r="E56" s="131" t="s">
        <v>1927</v>
      </c>
      <c r="F56" s="138">
        <v>5.78</v>
      </c>
      <c r="H56" s="167"/>
      <c r="I56" s="167"/>
      <c r="J56" s="167"/>
      <c r="K56" s="171"/>
    </row>
    <row r="57" spans="1:11" ht="14.25">
      <c r="A57" s="167">
        <v>55</v>
      </c>
      <c r="B57" s="167" t="s">
        <v>2030</v>
      </c>
      <c r="C57" s="226" t="s">
        <v>2031</v>
      </c>
      <c r="D57" s="56" t="s">
        <v>2022</v>
      </c>
      <c r="E57" s="131" t="s">
        <v>1927</v>
      </c>
      <c r="F57" s="145">
        <v>5.96</v>
      </c>
      <c r="H57" s="167"/>
      <c r="I57" s="167"/>
      <c r="J57" s="167"/>
      <c r="K57" s="171"/>
    </row>
    <row r="58" spans="1:11" ht="14.25">
      <c r="A58" s="167">
        <v>56</v>
      </c>
      <c r="B58" s="167" t="s">
        <v>2032</v>
      </c>
      <c r="C58" s="226" t="s">
        <v>2033</v>
      </c>
      <c r="D58" s="131" t="s">
        <v>1581</v>
      </c>
      <c r="E58" s="131" t="s">
        <v>1927</v>
      </c>
      <c r="F58" s="138">
        <v>1.84</v>
      </c>
      <c r="H58" s="167"/>
      <c r="I58" s="167"/>
      <c r="J58" s="167"/>
      <c r="K58" s="171"/>
    </row>
    <row r="59" spans="1:11" ht="22.5">
      <c r="A59" s="167">
        <v>57</v>
      </c>
      <c r="B59" s="167" t="s">
        <v>2034</v>
      </c>
      <c r="C59" s="226" t="s">
        <v>2035</v>
      </c>
      <c r="D59" s="56" t="s">
        <v>2022</v>
      </c>
      <c r="E59" s="131" t="s">
        <v>1927</v>
      </c>
      <c r="F59" s="147">
        <v>68</v>
      </c>
      <c r="H59" s="167"/>
      <c r="I59" s="167"/>
      <c r="J59" s="167"/>
      <c r="K59" s="171"/>
    </row>
    <row r="60" spans="1:11" ht="14.25">
      <c r="A60" s="167">
        <v>58</v>
      </c>
      <c r="B60" s="167" t="s">
        <v>2036</v>
      </c>
      <c r="C60" s="226" t="s">
        <v>2037</v>
      </c>
      <c r="D60" s="56" t="s">
        <v>1163</v>
      </c>
      <c r="E60" s="131" t="s">
        <v>1927</v>
      </c>
      <c r="F60" s="135">
        <v>41.6450004577637</v>
      </c>
      <c r="H60" s="167"/>
      <c r="I60" s="167"/>
      <c r="J60" s="167"/>
      <c r="K60" s="171"/>
    </row>
    <row r="61" spans="1:11" ht="22.5">
      <c r="A61" s="167">
        <v>59</v>
      </c>
      <c r="B61" s="167" t="s">
        <v>2038</v>
      </c>
      <c r="C61" s="226" t="s">
        <v>2039</v>
      </c>
      <c r="D61" s="56" t="s">
        <v>1163</v>
      </c>
      <c r="E61" s="131" t="s">
        <v>1927</v>
      </c>
      <c r="F61" s="135">
        <v>5.03700017929077</v>
      </c>
      <c r="H61" s="131" t="s">
        <v>929</v>
      </c>
      <c r="I61" s="167">
        <v>2</v>
      </c>
      <c r="J61" s="167"/>
      <c r="K61" s="146" t="s">
        <v>1928</v>
      </c>
    </row>
    <row r="62" spans="1:11" ht="14.25">
      <c r="A62" s="167">
        <v>60</v>
      </c>
      <c r="B62" s="167" t="s">
        <v>2040</v>
      </c>
      <c r="C62" s="226" t="s">
        <v>2041</v>
      </c>
      <c r="D62" s="56" t="s">
        <v>1163</v>
      </c>
      <c r="E62" s="131" t="s">
        <v>1927</v>
      </c>
      <c r="F62" s="135">
        <v>5.19530010223389</v>
      </c>
      <c r="H62" s="167"/>
      <c r="I62" s="167"/>
      <c r="J62" s="167"/>
      <c r="K62" s="171"/>
    </row>
    <row r="63" spans="1:11" ht="14.25">
      <c r="A63" s="167">
        <v>61</v>
      </c>
      <c r="B63" s="167" t="s">
        <v>2042</v>
      </c>
      <c r="C63" s="226" t="s">
        <v>2043</v>
      </c>
      <c r="D63" s="56" t="s">
        <v>1163</v>
      </c>
      <c r="E63" s="131" t="s">
        <v>1927</v>
      </c>
      <c r="F63" s="135">
        <v>7.8713002204895</v>
      </c>
      <c r="H63" s="167"/>
      <c r="I63" s="167"/>
      <c r="J63" s="167"/>
      <c r="K63" s="171"/>
    </row>
    <row r="64" spans="1:11" ht="22.5">
      <c r="A64" s="167">
        <v>62</v>
      </c>
      <c r="B64" s="167" t="s">
        <v>2044</v>
      </c>
      <c r="C64" s="226" t="s">
        <v>2045</v>
      </c>
      <c r="D64" s="56" t="s">
        <v>622</v>
      </c>
      <c r="E64" s="131" t="s">
        <v>1927</v>
      </c>
      <c r="F64" s="138">
        <v>10.45</v>
      </c>
      <c r="H64" s="167"/>
      <c r="I64" s="167"/>
      <c r="J64" s="167"/>
      <c r="K64" s="171"/>
    </row>
    <row r="65" spans="1:11" ht="14.25">
      <c r="A65" s="167">
        <v>63</v>
      </c>
      <c r="B65" s="167" t="s">
        <v>2046</v>
      </c>
      <c r="C65" s="226" t="s">
        <v>2047</v>
      </c>
      <c r="D65" s="56" t="s">
        <v>1581</v>
      </c>
      <c r="E65" s="131" t="s">
        <v>1927</v>
      </c>
      <c r="F65" s="135">
        <v>3</v>
      </c>
      <c r="H65" s="167"/>
      <c r="I65" s="167"/>
      <c r="J65" s="167"/>
      <c r="K65" s="171"/>
    </row>
    <row r="66" spans="1:11" ht="14.25">
      <c r="A66" s="167">
        <v>64</v>
      </c>
      <c r="B66" s="167" t="s">
        <v>2048</v>
      </c>
      <c r="C66" s="56" t="s">
        <v>2049</v>
      </c>
      <c r="D66" s="56" t="s">
        <v>1575</v>
      </c>
      <c r="E66" s="131" t="s">
        <v>1927</v>
      </c>
      <c r="F66" s="148">
        <v>20.31</v>
      </c>
      <c r="H66" s="167"/>
      <c r="I66" s="167"/>
      <c r="J66" s="167"/>
      <c r="K66" s="171"/>
    </row>
    <row r="67" spans="1:11" ht="14.25">
      <c r="A67" s="167">
        <v>65</v>
      </c>
      <c r="B67" s="167" t="s">
        <v>2050</v>
      </c>
      <c r="C67" s="56" t="s">
        <v>2051</v>
      </c>
      <c r="D67" s="56" t="s">
        <v>2022</v>
      </c>
      <c r="E67" s="131" t="s">
        <v>1927</v>
      </c>
      <c r="F67" s="148">
        <v>34</v>
      </c>
      <c r="H67" s="167"/>
      <c r="I67" s="167"/>
      <c r="J67" s="167"/>
      <c r="K67" s="171"/>
    </row>
    <row r="68" spans="1:11" ht="14.25">
      <c r="A68" s="167">
        <v>66</v>
      </c>
      <c r="B68" s="167" t="s">
        <v>2052</v>
      </c>
      <c r="C68" s="56" t="s">
        <v>2053</v>
      </c>
      <c r="D68" s="56" t="s">
        <v>2027</v>
      </c>
      <c r="E68" s="131" t="s">
        <v>1927</v>
      </c>
      <c r="F68" s="148">
        <v>1.63</v>
      </c>
      <c r="H68" s="167"/>
      <c r="I68" s="167"/>
      <c r="J68" s="167"/>
      <c r="K68" s="171"/>
    </row>
  </sheetData>
  <sheetProtection/>
  <mergeCells count="2">
    <mergeCell ref="A1:K1"/>
    <mergeCell ref="G29:G30"/>
  </mergeCells>
  <printOptions/>
  <pageMargins left="0.7" right="0.7" top="0.75" bottom="0.75"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2017-11-30T03:33:45Z</cp:lastPrinted>
  <dcterms:created xsi:type="dcterms:W3CDTF">1996-12-17T01:32:42Z</dcterms:created>
  <dcterms:modified xsi:type="dcterms:W3CDTF">2018-09-29T01:14:23Z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