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externalReferences>
    <externalReference r:id="rId4"/>
  </externalReference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<sst xmlns="http://schemas.openxmlformats.org/spreadsheetml/2006/main" count="83" uniqueCount="46">
  <si>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</si>
  <si>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(2022年4月）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</si>
  <si>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</si>
  <si>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</si>
  <si>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</si>
  <si>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</si>
  <si>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</si>
  <si>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</si>
  <si>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</si>
  <si>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</si>
  <si>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</si>
  <si>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</si>
  <si>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</si>
  <si>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</si>
  <si>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1-4月总支出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</si>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</sst>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27" fillId="0" borderId="8" applyNumberFormat="0" applyFill="0" applyAlignment="0" applyProtection="0"/>
    <xf numFmtId="0" fontId="23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25" applyNumberFormat="1" applyFont="1" applyFill="1" applyBorder="1" applyAlignment="1">
      <alignment horizontal="center" vertical="center" wrapText="1"/>
      <protection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40100;&#22478;&#21306;\&#65288;&#24066;&#23616;&#65289;&#40100;&#22478;&#21306;4&#26376;&#29305;&#22256;&#20154;&#21592;&#25937;&#21161;&#20379;&#20859;&#24773;&#20917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</sheetNames>
    <sheetDataSet>
      <sheetData sheetId="2">
        <row r="10">
          <cell r="T10">
            <v>19</v>
          </cell>
          <cell r="U10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S10" sqref="S10:S21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10.0039062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3" t="s">
        <v>6</v>
      </c>
      <c r="X3" s="43"/>
      <c r="Y3" s="43"/>
      <c r="Z3" s="43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4" t="s">
        <v>9</v>
      </c>
      <c r="T4" s="45"/>
      <c r="U4" s="45"/>
      <c r="V4" s="45"/>
      <c r="W4" s="45"/>
      <c r="X4" s="45"/>
      <c r="Y4" s="45"/>
      <c r="Z4" s="46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4" t="s">
        <v>14</v>
      </c>
      <c r="T5" s="45"/>
      <c r="U5" s="45"/>
      <c r="V5" s="46"/>
      <c r="W5" s="44" t="s">
        <v>15</v>
      </c>
      <c r="X5" s="45"/>
      <c r="Y5" s="46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7" t="s">
        <v>10</v>
      </c>
      <c r="T6" s="48" t="s">
        <v>23</v>
      </c>
      <c r="U6" s="48" t="s">
        <v>24</v>
      </c>
      <c r="V6" s="48" t="s">
        <v>25</v>
      </c>
      <c r="W6" s="47" t="s">
        <v>10</v>
      </c>
      <c r="X6" s="48" t="s">
        <v>23</v>
      </c>
      <c r="Y6" s="48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9"/>
      <c r="T7" s="48"/>
      <c r="U7" s="48"/>
      <c r="V7" s="48"/>
      <c r="W7" s="49"/>
      <c r="X7" s="48"/>
      <c r="Y7" s="48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50" t="s">
        <v>30</v>
      </c>
      <c r="T8" s="50" t="s">
        <v>30</v>
      </c>
      <c r="U8" s="50" t="s">
        <v>30</v>
      </c>
      <c r="V8" s="50" t="s">
        <v>30</v>
      </c>
      <c r="W8" s="50" t="s">
        <v>30</v>
      </c>
      <c r="X8" s="50" t="s">
        <v>30</v>
      </c>
      <c r="Y8" s="50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51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1"/>
      <c r="AB9" s="62"/>
      <c r="AC9" s="62"/>
      <c r="AD9" s="62"/>
      <c r="AE9" s="62"/>
      <c r="AF9" s="62"/>
      <c r="AG9" s="62"/>
      <c r="AH9" s="62"/>
    </row>
    <row r="10" spans="1:34" s="1" customFormat="1" ht="18.75" customHeight="1">
      <c r="A10" s="24" t="s">
        <v>33</v>
      </c>
      <c r="B10" s="25">
        <v>119</v>
      </c>
      <c r="C10" s="25">
        <v>63</v>
      </c>
      <c r="D10" s="25">
        <v>0</v>
      </c>
      <c r="E10" s="25">
        <v>0</v>
      </c>
      <c r="F10" s="25">
        <v>0</v>
      </c>
      <c r="G10" s="25">
        <v>23</v>
      </c>
      <c r="H10" s="25">
        <v>33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31</v>
      </c>
      <c r="P10" s="25">
        <v>87</v>
      </c>
      <c r="Q10" s="25">
        <v>0</v>
      </c>
      <c r="R10" s="25">
        <v>71</v>
      </c>
      <c r="S10" s="52">
        <f>SUM(T10:V10)</f>
        <v>57.1352</v>
      </c>
      <c r="T10" s="52">
        <f>'[1]3月'!T10+X10</f>
        <v>32.138999999999996</v>
      </c>
      <c r="U10" s="52">
        <f>'[1]3月'!U10+Y10</f>
        <v>24.9962</v>
      </c>
      <c r="V10" s="52">
        <v>0</v>
      </c>
      <c r="W10" s="52">
        <f>X10+Y10</f>
        <v>18.135199999999998</v>
      </c>
      <c r="X10" s="52">
        <v>13.139</v>
      </c>
      <c r="Y10" s="52">
        <v>4.9962</v>
      </c>
      <c r="Z10" s="60">
        <f>W10/B10*10000</f>
        <v>1523.9663865546215</v>
      </c>
      <c r="AA10" s="63"/>
      <c r="AB10" s="64"/>
      <c r="AC10" s="64"/>
      <c r="AD10" s="65"/>
      <c r="AE10" s="65"/>
      <c r="AF10" s="65"/>
      <c r="AG10" s="65"/>
      <c r="AH10" s="65"/>
    </row>
    <row r="11" spans="1:34" s="2" customFormat="1" ht="18.75" customHeight="1">
      <c r="A11" s="24" t="s">
        <v>34</v>
      </c>
      <c r="B11" s="25">
        <v>57</v>
      </c>
      <c r="C11" s="25">
        <v>49</v>
      </c>
      <c r="D11" s="25">
        <v>0</v>
      </c>
      <c r="E11" s="25">
        <v>0</v>
      </c>
      <c r="F11" s="25">
        <v>4</v>
      </c>
      <c r="G11" s="25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10</v>
      </c>
      <c r="P11" s="25">
        <v>47</v>
      </c>
      <c r="Q11" s="25">
        <v>0</v>
      </c>
      <c r="R11" s="25">
        <v>26</v>
      </c>
      <c r="S11" s="52">
        <v>28.1944</v>
      </c>
      <c r="T11" s="52">
        <v>23.668</v>
      </c>
      <c r="U11" s="52">
        <v>4.5264</v>
      </c>
      <c r="V11" s="52">
        <v>0</v>
      </c>
      <c r="W11" s="52">
        <v>7.0486</v>
      </c>
      <c r="X11" s="52">
        <v>5.917</v>
      </c>
      <c r="Y11" s="52">
        <v>1.1316</v>
      </c>
      <c r="Z11" s="60">
        <f>W11/B11*10000</f>
        <v>1236.5964912280701</v>
      </c>
      <c r="AA11" s="63"/>
      <c r="AB11" s="66"/>
      <c r="AC11" s="66"/>
      <c r="AD11" s="65"/>
      <c r="AE11" s="67"/>
      <c r="AF11" s="65"/>
      <c r="AG11" s="65"/>
      <c r="AH11" s="67"/>
    </row>
    <row r="12" spans="1:35" s="3" customFormat="1" ht="18.75" customHeight="1">
      <c r="A12" s="26" t="s">
        <v>35</v>
      </c>
      <c r="B12" s="27">
        <v>162</v>
      </c>
      <c r="C12" s="27">
        <v>11</v>
      </c>
      <c r="D12" s="27">
        <v>1</v>
      </c>
      <c r="E12" s="27">
        <v>0</v>
      </c>
      <c r="F12" s="27">
        <v>0</v>
      </c>
      <c r="G12" s="27">
        <v>4</v>
      </c>
      <c r="H12" s="27">
        <v>10</v>
      </c>
      <c r="I12" s="27">
        <v>69</v>
      </c>
      <c r="J12" s="27">
        <v>9</v>
      </c>
      <c r="K12" s="27">
        <v>0</v>
      </c>
      <c r="L12" s="27">
        <v>14</v>
      </c>
      <c r="M12" s="27">
        <v>20</v>
      </c>
      <c r="N12" s="27">
        <v>24</v>
      </c>
      <c r="O12" s="27">
        <v>19</v>
      </c>
      <c r="P12" s="39">
        <v>124</v>
      </c>
      <c r="Q12" s="27">
        <v>0</v>
      </c>
      <c r="R12" s="27">
        <v>41</v>
      </c>
      <c r="S12" s="53">
        <v>95.074</v>
      </c>
      <c r="T12" s="53">
        <v>70.399</v>
      </c>
      <c r="U12" s="53">
        <v>24.675</v>
      </c>
      <c r="V12" s="53">
        <v>0</v>
      </c>
      <c r="W12" s="53">
        <v>23.9432</v>
      </c>
      <c r="X12" s="53">
        <v>17.802</v>
      </c>
      <c r="Y12" s="53">
        <v>6.1412</v>
      </c>
      <c r="Z12" s="60">
        <f aca="true" t="shared" si="0" ref="Z12:Z22">W12/B12*10000</f>
        <v>1477.9753086419753</v>
      </c>
      <c r="AA12" s="63"/>
      <c r="AB12" s="64"/>
      <c r="AC12" s="64"/>
      <c r="AD12" s="65"/>
      <c r="AE12" s="66"/>
      <c r="AF12" s="65"/>
      <c r="AG12" s="65"/>
      <c r="AH12" s="66"/>
      <c r="AI12" s="4"/>
    </row>
    <row r="13" spans="1:35" s="3" customFormat="1" ht="18.75" customHeight="1">
      <c r="A13" s="24" t="s">
        <v>36</v>
      </c>
      <c r="B13" s="28">
        <v>560</v>
      </c>
      <c r="C13" s="28">
        <v>16</v>
      </c>
      <c r="D13" s="28">
        <v>0</v>
      </c>
      <c r="E13" s="28">
        <v>0</v>
      </c>
      <c r="F13" s="28">
        <v>1</v>
      </c>
      <c r="G13" s="28">
        <v>3</v>
      </c>
      <c r="H13" s="28">
        <v>14</v>
      </c>
      <c r="I13" s="28">
        <v>236</v>
      </c>
      <c r="J13" s="28">
        <v>0</v>
      </c>
      <c r="K13" s="28">
        <v>0</v>
      </c>
      <c r="L13" s="28">
        <v>15</v>
      </c>
      <c r="M13" s="28">
        <v>108</v>
      </c>
      <c r="N13" s="28">
        <v>167</v>
      </c>
      <c r="O13" s="40">
        <v>107</v>
      </c>
      <c r="P13" s="40">
        <v>274</v>
      </c>
      <c r="Q13" s="40">
        <v>0</v>
      </c>
      <c r="R13" s="40">
        <v>383</v>
      </c>
      <c r="S13" s="54">
        <v>354.847</v>
      </c>
      <c r="T13" s="55">
        <v>252.332</v>
      </c>
      <c r="U13" s="55">
        <v>102.515</v>
      </c>
      <c r="V13" s="55">
        <v>0</v>
      </c>
      <c r="W13" s="55">
        <f>SUM(X13:Y13)</f>
        <v>88.06219999999999</v>
      </c>
      <c r="X13" s="55">
        <v>62.72</v>
      </c>
      <c r="Y13" s="55">
        <v>25.3422</v>
      </c>
      <c r="Z13" s="60">
        <f t="shared" si="0"/>
        <v>1572.5392857142856</v>
      </c>
      <c r="AA13" s="63"/>
      <c r="AB13" s="64"/>
      <c r="AC13" s="64"/>
      <c r="AD13" s="65"/>
      <c r="AE13" s="66"/>
      <c r="AF13" s="65"/>
      <c r="AG13" s="65"/>
      <c r="AH13" s="66"/>
      <c r="AI13" s="4"/>
    </row>
    <row r="14" spans="1:34" s="4" customFormat="1" ht="18.75" customHeight="1">
      <c r="A14" s="24" t="s">
        <v>37</v>
      </c>
      <c r="B14" s="25">
        <v>143</v>
      </c>
      <c r="C14" s="25">
        <v>55</v>
      </c>
      <c r="D14" s="25">
        <v>8</v>
      </c>
      <c r="E14" s="25">
        <v>5</v>
      </c>
      <c r="F14" s="25">
        <v>19</v>
      </c>
      <c r="G14" s="25">
        <v>7</v>
      </c>
      <c r="H14" s="25">
        <v>49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34</v>
      </c>
      <c r="P14" s="25">
        <v>91</v>
      </c>
      <c r="Q14" s="25">
        <v>0</v>
      </c>
      <c r="R14" s="25">
        <v>102</v>
      </c>
      <c r="S14" s="52">
        <f>T14+U14+V14</f>
        <v>113.4198</v>
      </c>
      <c r="T14" s="52">
        <v>67.4998</v>
      </c>
      <c r="U14" s="52">
        <v>25.55</v>
      </c>
      <c r="V14" s="52">
        <v>20.37</v>
      </c>
      <c r="W14" s="52">
        <f>X14+Y14</f>
        <v>23.405400000000004</v>
      </c>
      <c r="X14" s="52">
        <f>(C14+D14+E14)*0.1073+(F14+G14+H14)*0.129</f>
        <v>16.971400000000003</v>
      </c>
      <c r="Y14" s="52">
        <f>(C14*0.0172+F14*0.0206)+(D14*0.043+G14*0.0516)+(E14*0.0688+H14*0.0826)</f>
        <v>6.434000000000001</v>
      </c>
      <c r="Z14" s="60">
        <f t="shared" si="0"/>
        <v>1636.7412587412591</v>
      </c>
      <c r="AA14" s="63"/>
      <c r="AB14" s="64"/>
      <c r="AC14" s="64"/>
      <c r="AD14" s="65"/>
      <c r="AE14" s="66"/>
      <c r="AF14" s="65"/>
      <c r="AG14" s="65"/>
      <c r="AH14" s="66"/>
    </row>
    <row r="15" spans="1:34" s="4" customFormat="1" ht="18.75" customHeight="1">
      <c r="A15" s="24" t="s">
        <v>38</v>
      </c>
      <c r="B15" s="25">
        <v>744</v>
      </c>
      <c r="C15" s="25">
        <v>120</v>
      </c>
      <c r="D15" s="25">
        <v>1</v>
      </c>
      <c r="E15" s="25">
        <v>0</v>
      </c>
      <c r="F15" s="25">
        <v>13</v>
      </c>
      <c r="G15" s="25">
        <v>62</v>
      </c>
      <c r="H15" s="25">
        <v>25</v>
      </c>
      <c r="I15" s="25">
        <v>370</v>
      </c>
      <c r="J15" s="25">
        <v>0</v>
      </c>
      <c r="K15" s="25">
        <v>0</v>
      </c>
      <c r="L15" s="25">
        <v>12</v>
      </c>
      <c r="M15" s="25">
        <v>84</v>
      </c>
      <c r="N15" s="25">
        <v>57</v>
      </c>
      <c r="O15" s="25">
        <v>105</v>
      </c>
      <c r="P15" s="25">
        <v>513</v>
      </c>
      <c r="Q15" s="25">
        <v>5</v>
      </c>
      <c r="R15" s="25">
        <v>325</v>
      </c>
      <c r="S15" s="52">
        <v>442.3797</v>
      </c>
      <c r="T15" s="52">
        <v>340.3296</v>
      </c>
      <c r="U15" s="52">
        <v>102.0501</v>
      </c>
      <c r="V15" s="52">
        <v>0</v>
      </c>
      <c r="W15" s="52">
        <v>111.1245</v>
      </c>
      <c r="X15" s="56">
        <v>85.3652</v>
      </c>
      <c r="Y15" s="52">
        <v>25.7593</v>
      </c>
      <c r="Z15" s="60">
        <f t="shared" si="0"/>
        <v>1493.608870967742</v>
      </c>
      <c r="AA15" s="63"/>
      <c r="AB15" s="66"/>
      <c r="AC15" s="66"/>
      <c r="AD15" s="65"/>
      <c r="AE15" s="66"/>
      <c r="AF15" s="65"/>
      <c r="AG15" s="65"/>
      <c r="AH15" s="66"/>
    </row>
    <row r="16" spans="1:34" s="1" customFormat="1" ht="18.75" customHeight="1">
      <c r="A16" s="29" t="s">
        <v>39</v>
      </c>
      <c r="B16" s="30">
        <v>1571</v>
      </c>
      <c r="C16" s="30">
        <v>10</v>
      </c>
      <c r="D16" s="30">
        <v>0</v>
      </c>
      <c r="E16" s="30">
        <v>0</v>
      </c>
      <c r="F16" s="30">
        <v>0</v>
      </c>
      <c r="G16" s="30">
        <v>4</v>
      </c>
      <c r="H16" s="30">
        <v>27</v>
      </c>
      <c r="I16" s="30">
        <v>1334</v>
      </c>
      <c r="J16" s="30">
        <v>0</v>
      </c>
      <c r="K16" s="30">
        <v>0</v>
      </c>
      <c r="L16" s="30">
        <v>19</v>
      </c>
      <c r="M16" s="30">
        <v>67</v>
      </c>
      <c r="N16" s="30">
        <v>110</v>
      </c>
      <c r="O16" s="30">
        <v>191</v>
      </c>
      <c r="P16" s="30">
        <v>1038</v>
      </c>
      <c r="Q16" s="30">
        <v>16</v>
      </c>
      <c r="R16" s="30">
        <v>773</v>
      </c>
      <c r="S16" s="57">
        <v>894.85792</v>
      </c>
      <c r="T16" s="57">
        <v>657.027</v>
      </c>
      <c r="U16" s="57">
        <v>154.6334</v>
      </c>
      <c r="V16" s="57">
        <v>83.19752</v>
      </c>
      <c r="W16" s="57">
        <v>201.761</v>
      </c>
      <c r="X16" s="57">
        <v>163.211</v>
      </c>
      <c r="Y16" s="57">
        <v>38.55</v>
      </c>
      <c r="Z16" s="60">
        <f t="shared" si="0"/>
        <v>1284.283895607893</v>
      </c>
      <c r="AA16" s="63"/>
      <c r="AB16" s="68"/>
      <c r="AC16" s="68"/>
      <c r="AD16" s="65"/>
      <c r="AE16" s="65"/>
      <c r="AF16" s="65"/>
      <c r="AG16" s="65"/>
      <c r="AH16" s="65"/>
    </row>
    <row r="17" spans="1:34" s="5" customFormat="1" ht="18.75" customHeight="1">
      <c r="A17" s="24" t="s">
        <v>40</v>
      </c>
      <c r="B17" s="31">
        <v>379</v>
      </c>
      <c r="C17" s="31">
        <v>6</v>
      </c>
      <c r="D17" s="31">
        <v>0</v>
      </c>
      <c r="E17" s="31">
        <v>3</v>
      </c>
      <c r="F17" s="31">
        <v>0</v>
      </c>
      <c r="G17" s="31">
        <v>1</v>
      </c>
      <c r="H17" s="31">
        <v>100</v>
      </c>
      <c r="I17" s="31">
        <v>207</v>
      </c>
      <c r="J17" s="31">
        <v>11</v>
      </c>
      <c r="K17" s="31">
        <v>22</v>
      </c>
      <c r="L17" s="31">
        <v>1</v>
      </c>
      <c r="M17" s="31">
        <v>7</v>
      </c>
      <c r="N17" s="31">
        <v>21</v>
      </c>
      <c r="O17" s="31">
        <v>68</v>
      </c>
      <c r="P17" s="31">
        <v>213</v>
      </c>
      <c r="Q17" s="31">
        <v>3</v>
      </c>
      <c r="R17" s="31">
        <v>219</v>
      </c>
      <c r="S17" s="58">
        <v>228.1112</v>
      </c>
      <c r="T17" s="58">
        <v>163.19299999999998</v>
      </c>
      <c r="U17" s="58">
        <v>64.9182</v>
      </c>
      <c r="V17" s="58">
        <v>0</v>
      </c>
      <c r="W17" s="58">
        <v>57.1636</v>
      </c>
      <c r="X17" s="58">
        <v>40.879</v>
      </c>
      <c r="Y17" s="58">
        <v>16.2846</v>
      </c>
      <c r="Z17" s="60">
        <f t="shared" si="0"/>
        <v>1508.2744063324537</v>
      </c>
      <c r="AA17" s="63"/>
      <c r="AB17" s="68"/>
      <c r="AC17" s="68"/>
      <c r="AD17" s="65"/>
      <c r="AE17" s="68"/>
      <c r="AF17" s="65"/>
      <c r="AG17" s="65"/>
      <c r="AH17" s="68"/>
    </row>
    <row r="18" spans="1:34" s="2" customFormat="1" ht="18.75" customHeight="1">
      <c r="A18" s="26" t="s">
        <v>41</v>
      </c>
      <c r="B18" s="30">
        <v>539</v>
      </c>
      <c r="C18" s="30">
        <v>7</v>
      </c>
      <c r="D18" s="30">
        <v>0</v>
      </c>
      <c r="E18" s="30">
        <v>0</v>
      </c>
      <c r="F18" s="30">
        <v>6</v>
      </c>
      <c r="G18" s="30">
        <v>8</v>
      </c>
      <c r="H18" s="30">
        <v>16</v>
      </c>
      <c r="I18" s="30">
        <v>411</v>
      </c>
      <c r="J18" s="30">
        <v>0</v>
      </c>
      <c r="K18" s="30">
        <v>0</v>
      </c>
      <c r="L18" s="30">
        <v>8</v>
      </c>
      <c r="M18" s="30">
        <v>21</v>
      </c>
      <c r="N18" s="30">
        <v>62</v>
      </c>
      <c r="O18" s="30">
        <v>9</v>
      </c>
      <c r="P18" s="30">
        <v>365</v>
      </c>
      <c r="Q18" s="30">
        <v>5</v>
      </c>
      <c r="R18" s="30">
        <v>158</v>
      </c>
      <c r="S18" s="57">
        <v>186.419</v>
      </c>
      <c r="T18" s="57">
        <v>144.656</v>
      </c>
      <c r="U18" s="57">
        <v>41.763</v>
      </c>
      <c r="V18" s="57">
        <v>0</v>
      </c>
      <c r="W18" s="57">
        <v>62.4003</v>
      </c>
      <c r="X18" s="57">
        <v>48.3274</v>
      </c>
      <c r="Y18" s="57">
        <v>14.0729</v>
      </c>
      <c r="Z18" s="60">
        <f t="shared" si="0"/>
        <v>1157.705009276438</v>
      </c>
      <c r="AA18" s="63"/>
      <c r="AB18" s="68"/>
      <c r="AC18" s="68"/>
      <c r="AD18" s="65"/>
      <c r="AE18" s="67"/>
      <c r="AF18" s="65"/>
      <c r="AG18" s="65"/>
      <c r="AH18" s="67"/>
    </row>
    <row r="19" spans="1:34" s="4" customFormat="1" ht="18.75" customHeight="1">
      <c r="A19" s="26" t="s">
        <v>42</v>
      </c>
      <c r="B19" s="30">
        <v>624</v>
      </c>
      <c r="C19" s="30">
        <v>2</v>
      </c>
      <c r="D19" s="30">
        <v>0</v>
      </c>
      <c r="E19" s="30">
        <v>0</v>
      </c>
      <c r="F19" s="30"/>
      <c r="G19" s="30">
        <v>1</v>
      </c>
      <c r="H19" s="30">
        <v>29</v>
      </c>
      <c r="I19" s="30">
        <v>336</v>
      </c>
      <c r="J19" s="30">
        <v>0</v>
      </c>
      <c r="K19" s="30">
        <v>1</v>
      </c>
      <c r="L19" s="30">
        <v>7</v>
      </c>
      <c r="M19" s="30">
        <v>142</v>
      </c>
      <c r="N19" s="30">
        <v>106</v>
      </c>
      <c r="O19" s="27">
        <v>41</v>
      </c>
      <c r="P19" s="27">
        <v>467</v>
      </c>
      <c r="Q19" s="27">
        <v>0</v>
      </c>
      <c r="R19" s="27">
        <v>275</v>
      </c>
      <c r="S19" s="57">
        <v>326.378527</v>
      </c>
      <c r="T19" s="57">
        <v>234.27960000000002</v>
      </c>
      <c r="U19" s="57">
        <v>89.4538</v>
      </c>
      <c r="V19" s="57">
        <v>2.645127</v>
      </c>
      <c r="W19" s="57">
        <v>80.8565</v>
      </c>
      <c r="X19" s="57">
        <v>58.4412</v>
      </c>
      <c r="Y19" s="57">
        <v>22.4153</v>
      </c>
      <c r="Z19" s="60">
        <f t="shared" si="0"/>
        <v>1295.7772435897436</v>
      </c>
      <c r="AA19" s="63"/>
      <c r="AB19" s="64"/>
      <c r="AC19" s="64"/>
      <c r="AD19" s="65"/>
      <c r="AE19" s="66"/>
      <c r="AF19" s="65"/>
      <c r="AG19" s="65"/>
      <c r="AH19" s="66"/>
    </row>
    <row r="20" spans="1:34" s="4" customFormat="1" ht="18.75" customHeight="1">
      <c r="A20" s="26" t="s">
        <v>43</v>
      </c>
      <c r="B20" s="32">
        <v>589</v>
      </c>
      <c r="C20" s="32">
        <v>11</v>
      </c>
      <c r="D20" s="32">
        <v>0</v>
      </c>
      <c r="E20" s="32">
        <v>0</v>
      </c>
      <c r="F20" s="32">
        <v>0</v>
      </c>
      <c r="G20" s="32">
        <v>0</v>
      </c>
      <c r="H20" s="32">
        <v>2</v>
      </c>
      <c r="I20" s="32">
        <v>486</v>
      </c>
      <c r="J20" s="32">
        <v>2</v>
      </c>
      <c r="K20" s="32">
        <v>0</v>
      </c>
      <c r="L20" s="32">
        <v>5</v>
      </c>
      <c r="M20" s="32">
        <v>24</v>
      </c>
      <c r="N20" s="32">
        <v>59</v>
      </c>
      <c r="O20" s="32">
        <v>37</v>
      </c>
      <c r="P20" s="32">
        <v>393</v>
      </c>
      <c r="Q20" s="32">
        <v>2</v>
      </c>
      <c r="R20" s="32">
        <v>245</v>
      </c>
      <c r="S20" s="59">
        <v>262.5628</v>
      </c>
      <c r="T20" s="59">
        <v>208.9593</v>
      </c>
      <c r="U20" s="59">
        <v>53.6035</v>
      </c>
      <c r="V20" s="59">
        <v>0</v>
      </c>
      <c r="W20" s="59">
        <v>65.7895</v>
      </c>
      <c r="X20" s="59">
        <v>52.2102</v>
      </c>
      <c r="Y20" s="59">
        <v>13.5793</v>
      </c>
      <c r="Z20" s="60">
        <f t="shared" si="0"/>
        <v>1116.969439728353</v>
      </c>
      <c r="AA20" s="63"/>
      <c r="AB20" s="64"/>
      <c r="AC20" s="64"/>
      <c r="AD20" s="65"/>
      <c r="AE20" s="66"/>
      <c r="AF20" s="65"/>
      <c r="AG20" s="65"/>
      <c r="AH20" s="66"/>
    </row>
    <row r="21" spans="1:34" s="4" customFormat="1" ht="34.5" customHeight="1">
      <c r="A21" s="24" t="s">
        <v>44</v>
      </c>
      <c r="B21" s="30">
        <v>49</v>
      </c>
      <c r="C21" s="32">
        <v>0</v>
      </c>
      <c r="D21" s="32">
        <v>0</v>
      </c>
      <c r="E21" s="32">
        <v>0</v>
      </c>
      <c r="F21" s="32">
        <v>0</v>
      </c>
      <c r="G21" s="30">
        <v>0</v>
      </c>
      <c r="H21" s="30">
        <v>0</v>
      </c>
      <c r="I21" s="30">
        <v>28</v>
      </c>
      <c r="J21" s="30">
        <v>1</v>
      </c>
      <c r="K21" s="30">
        <v>0</v>
      </c>
      <c r="L21" s="30">
        <v>4</v>
      </c>
      <c r="M21" s="30">
        <v>3</v>
      </c>
      <c r="N21" s="30">
        <v>13</v>
      </c>
      <c r="O21" s="30">
        <v>8</v>
      </c>
      <c r="P21" s="30">
        <v>32</v>
      </c>
      <c r="Q21" s="30">
        <v>0</v>
      </c>
      <c r="R21" s="30">
        <v>30</v>
      </c>
      <c r="S21" s="52">
        <v>28.570999999999998</v>
      </c>
      <c r="T21" s="52">
        <v>21.275</v>
      </c>
      <c r="U21" s="52">
        <v>7.296</v>
      </c>
      <c r="V21" s="52">
        <v>0</v>
      </c>
      <c r="W21" s="52">
        <v>7.1846</v>
      </c>
      <c r="X21" s="52">
        <v>5.349</v>
      </c>
      <c r="Y21" s="52">
        <v>1.8356</v>
      </c>
      <c r="Z21" s="60">
        <f t="shared" si="0"/>
        <v>1466.2448979591836</v>
      </c>
      <c r="AA21" s="63"/>
      <c r="AB21" s="64"/>
      <c r="AC21" s="64"/>
      <c r="AD21" s="65"/>
      <c r="AE21" s="66"/>
      <c r="AF21" s="65"/>
      <c r="AG21" s="65"/>
      <c r="AH21" s="66"/>
    </row>
    <row r="22" spans="1:34" ht="18.75" customHeight="1">
      <c r="A22" s="23" t="s">
        <v>45</v>
      </c>
      <c r="B22" s="23">
        <f>SUM(B10:B21)</f>
        <v>5536</v>
      </c>
      <c r="C22" s="23">
        <f aca="true" t="shared" si="1" ref="C22:N22">C10+C11+C12+C13+C14+C15+C16+C17+C18+C19+C20+C21</f>
        <v>350</v>
      </c>
      <c r="D22" s="23">
        <f t="shared" si="1"/>
        <v>10</v>
      </c>
      <c r="E22" s="23">
        <f t="shared" si="1"/>
        <v>8</v>
      </c>
      <c r="F22" s="23">
        <f t="shared" si="1"/>
        <v>43</v>
      </c>
      <c r="G22" s="23">
        <f t="shared" si="1"/>
        <v>117</v>
      </c>
      <c r="H22" s="23">
        <f t="shared" si="1"/>
        <v>305</v>
      </c>
      <c r="I22" s="23">
        <f t="shared" si="1"/>
        <v>3477</v>
      </c>
      <c r="J22" s="23">
        <f t="shared" si="1"/>
        <v>23</v>
      </c>
      <c r="K22" s="23">
        <f t="shared" si="1"/>
        <v>23</v>
      </c>
      <c r="L22" s="23">
        <f t="shared" si="1"/>
        <v>85</v>
      </c>
      <c r="M22" s="23">
        <f t="shared" si="1"/>
        <v>476</v>
      </c>
      <c r="N22" s="23">
        <f t="shared" si="1"/>
        <v>619</v>
      </c>
      <c r="O22" s="23">
        <f aca="true" t="shared" si="2" ref="O22:Y22">SUM(O10:O21)</f>
        <v>660</v>
      </c>
      <c r="P22" s="23">
        <f t="shared" si="2"/>
        <v>3644</v>
      </c>
      <c r="Q22" s="23">
        <f t="shared" si="2"/>
        <v>31</v>
      </c>
      <c r="R22" s="51">
        <f t="shared" si="2"/>
        <v>2648</v>
      </c>
      <c r="S22" s="60">
        <f t="shared" si="2"/>
        <v>3017.9505469999995</v>
      </c>
      <c r="T22" s="60">
        <f t="shared" si="2"/>
        <v>2215.7573</v>
      </c>
      <c r="U22" s="60">
        <f t="shared" si="2"/>
        <v>695.9806000000001</v>
      </c>
      <c r="V22" s="60">
        <f t="shared" si="2"/>
        <v>106.212647</v>
      </c>
      <c r="W22" s="60">
        <f t="shared" si="2"/>
        <v>746.8746</v>
      </c>
      <c r="X22" s="60">
        <f t="shared" si="2"/>
        <v>570.3324000000001</v>
      </c>
      <c r="Y22" s="60">
        <f t="shared" si="2"/>
        <v>176.54219999999998</v>
      </c>
      <c r="Z22" s="60">
        <f t="shared" si="0"/>
        <v>1349.1231936416184</v>
      </c>
      <c r="AA22" s="63"/>
      <c r="AB22" s="64"/>
      <c r="AC22" s="64"/>
      <c r="AD22" s="64"/>
      <c r="AE22" s="64"/>
      <c r="AF22" s="64"/>
      <c r="AG22" s="64"/>
      <c r="AH22" s="64"/>
    </row>
    <row r="23" ht="14.25">
      <c r="G23" s="33"/>
    </row>
    <row r="24" spans="1:26" ht="14.25">
      <c r="A24" s="8"/>
      <c r="B24" s="34"/>
      <c r="C24" s="3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6"/>
      <c r="C25" s="3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1"/>
      <c r="T25" s="42"/>
      <c r="U25" s="7"/>
      <c r="Z25" s="8"/>
    </row>
    <row r="26" spans="2:22" ht="14.25">
      <c r="B26" s="36"/>
      <c r="C26" s="35"/>
      <c r="N26" s="41"/>
      <c r="O26" s="42"/>
      <c r="S26" s="41"/>
      <c r="T26" s="42"/>
      <c r="U26" s="7"/>
      <c r="V26" s="7"/>
    </row>
    <row r="27" spans="2:22" ht="14.25">
      <c r="B27" s="36"/>
      <c r="C27" s="35"/>
      <c r="N27" s="41"/>
      <c r="O27" s="42"/>
      <c r="S27" s="41"/>
      <c r="T27" s="42"/>
      <c r="U27" s="7"/>
      <c r="V27" s="7"/>
    </row>
    <row r="28" spans="2:22" ht="14.25">
      <c r="B28" s="36"/>
      <c r="C28" s="35"/>
      <c r="N28" s="41"/>
      <c r="O28" s="42"/>
      <c r="S28" s="41"/>
      <c r="T28" s="42"/>
      <c r="U28" s="7"/>
      <c r="V28" s="7"/>
    </row>
    <row r="29" spans="2:22" ht="14.25">
      <c r="B29" s="36"/>
      <c r="C29" s="35"/>
      <c r="N29" s="41"/>
      <c r="O29" s="42"/>
      <c r="S29" s="41"/>
      <c r="T29" s="42"/>
      <c r="U29" s="7"/>
      <c r="V29" s="7"/>
    </row>
    <row r="30" spans="2:22" ht="14.25">
      <c r="B30" s="36"/>
      <c r="C30" s="35"/>
      <c r="N30" s="41"/>
      <c r="O30" s="42"/>
      <c r="S30" s="41"/>
      <c r="T30" s="42"/>
      <c r="U30" s="7"/>
      <c r="V30" s="7"/>
    </row>
    <row r="31" spans="2:22" ht="14.25">
      <c r="B31" s="36"/>
      <c r="C31" s="35"/>
      <c r="F31" s="37"/>
      <c r="N31" s="41"/>
      <c r="O31" s="42"/>
      <c r="S31" s="41"/>
      <c r="T31" s="42"/>
      <c r="U31" s="7"/>
      <c r="V31" s="7"/>
    </row>
    <row r="32" spans="2:22" ht="14.25">
      <c r="B32" s="36"/>
      <c r="C32" s="35"/>
      <c r="N32" s="41"/>
      <c r="O32" s="42"/>
      <c r="S32" s="41"/>
      <c r="T32" s="42"/>
      <c r="U32" s="7"/>
      <c r="V32" s="7"/>
    </row>
    <row r="33" spans="2:22" ht="14.25">
      <c r="B33" s="36"/>
      <c r="C33" s="35"/>
      <c r="N33" s="41"/>
      <c r="O33" s="42"/>
      <c r="S33" s="41"/>
      <c r="T33" s="42"/>
      <c r="U33" s="7"/>
      <c r="V33" s="7"/>
    </row>
    <row r="34" spans="2:22" ht="14.25">
      <c r="B34" s="36"/>
      <c r="C34" s="35"/>
      <c r="N34" s="41"/>
      <c r="O34" s="42"/>
      <c r="S34" s="41"/>
      <c r="T34" s="42"/>
      <c r="U34" s="7"/>
      <c r="V34" s="7"/>
    </row>
    <row r="35" spans="2:22" ht="14.25">
      <c r="B35" s="36"/>
      <c r="C35" s="35"/>
      <c r="N35" s="41"/>
      <c r="O35" s="42"/>
      <c r="S35" s="41"/>
      <c r="T35" s="42"/>
      <c r="U35" s="7"/>
      <c r="V35" s="7"/>
    </row>
    <row r="36" spans="2:22" ht="14.25">
      <c r="B36" s="36"/>
      <c r="C36" s="35"/>
      <c r="N36" s="41"/>
      <c r="O36" s="42"/>
      <c r="S36" s="41"/>
      <c r="T36" s="42"/>
      <c r="U36" s="7"/>
      <c r="V36" s="7"/>
    </row>
    <row r="37" spans="2:22" ht="14.25">
      <c r="B37" s="38"/>
      <c r="N37" s="42"/>
      <c r="O37" s="42"/>
      <c r="S37" s="41"/>
      <c r="T37" s="42"/>
      <c r="U37" s="7"/>
      <c r="V37" s="7"/>
    </row>
    <row r="38" spans="19:22" ht="14.25">
      <c r="S38" s="41"/>
      <c r="T38" s="42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2022-05-12T02:36:45Z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